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825" windowWidth="19455" windowHeight="7035" tabRatio="818" activeTab="0"/>
  </bookViews>
  <sheets>
    <sheet name="表紙" sheetId="1" r:id="rId1"/>
    <sheet name="事業実施状況" sheetId="2" r:id="rId2"/>
    <sheet name="フッ化物塗布" sheetId="3" r:id="rId3"/>
    <sheet name="フッ化物洗口" sheetId="4" r:id="rId4"/>
    <sheet name="成人歯科事業_重点歯科事業" sheetId="5" r:id="rId5"/>
    <sheet name="歯周疾患検診p12" sheetId="6" r:id="rId6"/>
    <sheet name="対象者数" sheetId="7" r:id="rId7"/>
    <sheet name="受診者数" sheetId="8" r:id="rId8"/>
    <sheet name="受診率" sheetId="9" r:id="rId9"/>
    <sheet name="未処置歯ありの者の数" sheetId="10" r:id="rId10"/>
    <sheet name="未処置歯ありの者の割合" sheetId="11" r:id="rId11"/>
    <sheet name="CPI1の数" sheetId="12" r:id="rId12"/>
    <sheet name="CPI2の数" sheetId="13" r:id="rId13"/>
    <sheet name="CPI3の数" sheetId="14" r:id="rId14"/>
    <sheet name="CPI4の数" sheetId="15" r:id="rId15"/>
    <sheet name="CPI3+4の数" sheetId="16" r:id="rId16"/>
    <sheet name="CPI3+4 (割合)" sheetId="17" r:id="rId17"/>
    <sheet name="歯肉出血" sheetId="18" r:id="rId18"/>
    <sheet name="歯石沈着" sheetId="19" r:id="rId19"/>
    <sheet name="歯周炎" sheetId="20" r:id="rId20"/>
  </sheets>
  <definedNames>
    <definedName name="_xlnm.Print_Area" localSheetId="3">'フッ化物洗口'!$A$1:$Z$42</definedName>
    <definedName name="_xlnm.Print_Area" localSheetId="2">'フッ化物塗布'!$A$1:$P$51</definedName>
    <definedName name="_xlnm.Print_Area" localSheetId="5">'歯周疾患検診p12'!$A$1:$U$34</definedName>
    <definedName name="_xlnm.Print_Area" localSheetId="1">'事業実施状況'!$A$1:$EJ$41</definedName>
    <definedName name="_xlnm.Print_Area" localSheetId="8">'受診率'!$A$1:$W$43</definedName>
    <definedName name="_xlnm.Print_Area" localSheetId="4">'成人歯科事業_重点歯科事業'!$A$1:$Q$102</definedName>
    <definedName name="_xlnm.Print_Area" localSheetId="6">'対象者数'!$A$1:$W$42</definedName>
    <definedName name="_xlnm.Print_Area" localSheetId="0">'表紙'!$A$1:$J$37</definedName>
    <definedName name="_xlnm.Print_Titles" localSheetId="3">'フッ化物洗口'!$A:$B</definedName>
    <definedName name="_xlnm.Print_Titles" localSheetId="1">'事業実施状況'!$A:$B</definedName>
    <definedName name="_xlnm.Print_Titles" localSheetId="4">'成人歯科事業_重点歯科事業'!$3:$4</definedName>
  </definedNames>
  <calcPr calcMode="manual" fullCalcOnLoad="1"/>
</workbook>
</file>

<file path=xl/sharedStrings.xml><?xml version="1.0" encoding="utf-8"?>
<sst xmlns="http://schemas.openxmlformats.org/spreadsheetml/2006/main" count="6847" uniqueCount="859">
  <si>
    <t>歯周疾患検診</t>
  </si>
  <si>
    <t>集団単独</t>
  </si>
  <si>
    <t>集団並行</t>
  </si>
  <si>
    <t>浜松市</t>
  </si>
  <si>
    <t>合計</t>
  </si>
  <si>
    <t>学校(回数)</t>
  </si>
  <si>
    <t>健康まつり等(歯科あり)</t>
  </si>
  <si>
    <t>健康まつり等(歯科なし)</t>
  </si>
  <si>
    <t>個別委託</t>
  </si>
  <si>
    <t>○：実施</t>
  </si>
  <si>
    <t>賀茂村(H15)</t>
  </si>
  <si>
    <t>沼津市一部地域でH15より歯科医師会が実施</t>
  </si>
  <si>
    <t>天城湯ヶ島町(H1)、修善寺町(H7)、中伊豆町(H8)、土肥町(H15)</t>
  </si>
  <si>
    <t>伊豆長岡町(H2)、大仁町(H7)、韮山町(H12)</t>
  </si>
  <si>
    <t>富士川町(H14)、富士市(H19)</t>
  </si>
  <si>
    <t>掛川市(H13)、大須賀町(H13)、大東町(H16)</t>
  </si>
  <si>
    <t>浜岡町(H13)、御前崎地区(H16)</t>
  </si>
  <si>
    <t>袋井地区(H17)、浅羽町(H16)</t>
  </si>
  <si>
    <t>菊川町(H15)、小笠町(H11）</t>
  </si>
  <si>
    <t>蒲原町(H6)、静岡市(H14)、清水市(H14)、由比町(H18)</t>
  </si>
  <si>
    <t>舞阪町(H5)、浜松市(H13)、雄踏町(H15)、天竜市(H16)、浜北市(H16)、引佐町(H17)、三ヶ日町(H18）</t>
  </si>
  <si>
    <t>島田市(H5)、金谷町(H16)、川根町(H1)</t>
  </si>
  <si>
    <t>大井川町(H20)</t>
  </si>
  <si>
    <t>相良町(H11)、榛原町(H14)</t>
  </si>
  <si>
    <t>本川根町(H10 )、中川根町(H16)</t>
  </si>
  <si>
    <t>竜洋町(H2)、福田町(H15)、磐田市(H16)、豊田町(H16)、豊岡地区(H17)</t>
  </si>
  <si>
    <t>平成11年度以降の市町村合併による変化</t>
  </si>
  <si>
    <t>１・６歳以上３歳未満</t>
  </si>
  <si>
    <t>合　計</t>
  </si>
  <si>
    <t>合併年度</t>
  </si>
  <si>
    <t>川根本町</t>
  </si>
  <si>
    <t>歯科医師会独自</t>
  </si>
  <si>
    <t>-</t>
  </si>
  <si>
    <t>輪番方式</t>
  </si>
  <si>
    <t>センター方式</t>
  </si>
  <si>
    <t>運営主体</t>
  </si>
  <si>
    <t>指導開始年度</t>
  </si>
  <si>
    <t>歯科に関する項目</t>
  </si>
  <si>
    <t>歯科の数値目標</t>
  </si>
  <si>
    <t>策定の有無</t>
  </si>
  <si>
    <t>策定年度</t>
  </si>
  <si>
    <t>要綱等の策定</t>
  </si>
  <si>
    <t>要綱等の策定</t>
  </si>
  <si>
    <t>住民歯科
会　議</t>
  </si>
  <si>
    <t>歯科保健
計　画</t>
  </si>
  <si>
    <t>乳幼児</t>
  </si>
  <si>
    <t>学校</t>
  </si>
  <si>
    <t>成人</t>
  </si>
  <si>
    <t>甘味制限指導</t>
  </si>
  <si>
    <t>塗布間隔</t>
  </si>
  <si>
    <t>4回</t>
  </si>
  <si>
    <t>5回</t>
  </si>
  <si>
    <t>○</t>
  </si>
  <si>
    <t>伊豆市</t>
  </si>
  <si>
    <t>3回</t>
  </si>
  <si>
    <t>6回</t>
  </si>
  <si>
    <t>御殿場市</t>
  </si>
  <si>
    <t>御殿場</t>
  </si>
  <si>
    <t>中部</t>
  </si>
  <si>
    <t>報告書</t>
  </si>
  <si>
    <t>連絡会</t>
  </si>
  <si>
    <t>施設訪問</t>
  </si>
  <si>
    <t>H19から市内全域で実施</t>
  </si>
  <si>
    <t>新設</t>
  </si>
  <si>
    <t>編入</t>
  </si>
  <si>
    <t>新設
編入</t>
  </si>
  <si>
    <t>新設
編入
編入</t>
  </si>
  <si>
    <t>H17</t>
  </si>
  <si>
    <t>H20</t>
  </si>
  <si>
    <t>H22</t>
  </si>
  <si>
    <t>H17
H20</t>
  </si>
  <si>
    <t>H21</t>
  </si>
  <si>
    <t>H21以降は育児相談事業でも塗布</t>
  </si>
  <si>
    <t>富士川町(H14)、富士市(H14)</t>
  </si>
  <si>
    <t xml:space="preserve">焼津市(S53)、大井川町(H18) </t>
  </si>
  <si>
    <t>1　未就学児</t>
  </si>
  <si>
    <t>２　学童</t>
  </si>
  <si>
    <t>3)　過去10年間の塗布方法変更、対象者拡大等について記した。</t>
  </si>
  <si>
    <t>体育館等で実施</t>
  </si>
  <si>
    <t xml:space="preserve">賀茂村((H15) </t>
  </si>
  <si>
    <t>沼津市域(S57)</t>
  </si>
  <si>
    <t>中伊豆町(S55)、天城湯ヶ島町(H1)、土肥町(H6)、修善寺町(H14)</t>
  </si>
  <si>
    <t>伊豆長岡町(S63:H8までイオン導入法)、韮山町(H11)、大仁町(H13)</t>
  </si>
  <si>
    <t>藤枝市(H18)、岡部町(H18)</t>
  </si>
  <si>
    <t>相良町(H9)、榛原町(H13)</t>
  </si>
  <si>
    <t>浜松市(S49)、天竜(H12)、春野(H13)、龍山(H9)、佐久間(H11)、水窪(H7)、浜北(H14)、舞阪(S63)、雄踏(S52)、引佐(H15)、三ヶ日(H13)</t>
  </si>
  <si>
    <t>旧市町村での実施状況（開始年度）</t>
  </si>
  <si>
    <t>H22まで綿球塗布</t>
  </si>
  <si>
    <t>3-6か月</t>
  </si>
  <si>
    <t>8-10か月</t>
  </si>
  <si>
    <t>集団
並行</t>
  </si>
  <si>
    <t>集団
単独</t>
  </si>
  <si>
    <t>1歳6か月</t>
  </si>
  <si>
    <t>1回のみ</t>
  </si>
  <si>
    <t>小学校1年</t>
  </si>
  <si>
    <t>2回/年</t>
  </si>
  <si>
    <t>不詳</t>
  </si>
  <si>
    <t>歯と口の健康週間事業</t>
  </si>
  <si>
    <t>西　　部</t>
  </si>
  <si>
    <t>中　　部</t>
  </si>
  <si>
    <t>東　　部</t>
  </si>
  <si>
    <t>賀　　茂</t>
  </si>
  <si>
    <t>形態</t>
  </si>
  <si>
    <t>1回</t>
  </si>
  <si>
    <t>6-12か月</t>
  </si>
  <si>
    <t>2歳6か月</t>
  </si>
  <si>
    <t>※実施園数の増加　</t>
  </si>
  <si>
    <t>不明</t>
  </si>
  <si>
    <t>18か月</t>
  </si>
  <si>
    <t>健康福祉課</t>
  </si>
  <si>
    <t>歯みがき</t>
  </si>
  <si>
    <t>6か月</t>
  </si>
  <si>
    <t>3か月</t>
  </si>
  <si>
    <t>6か月</t>
  </si>
  <si>
    <t>4か月</t>
  </si>
  <si>
    <t>西部</t>
  </si>
  <si>
    <t>4回以上</t>
  </si>
  <si>
    <t>川根本町</t>
  </si>
  <si>
    <t>賀茂</t>
  </si>
  <si>
    <t>東伊豆町</t>
  </si>
  <si>
    <t>南伊豆町</t>
  </si>
  <si>
    <t>松崎町</t>
  </si>
  <si>
    <t>下田市</t>
  </si>
  <si>
    <t>東伊豆町</t>
  </si>
  <si>
    <t>河津町</t>
  </si>
  <si>
    <t>南伊豆町</t>
  </si>
  <si>
    <t>松崎町</t>
  </si>
  <si>
    <t>西伊豆町</t>
  </si>
  <si>
    <t>熱海市</t>
  </si>
  <si>
    <t>伊東市</t>
  </si>
  <si>
    <t>沼津市</t>
  </si>
  <si>
    <t>三島市</t>
  </si>
  <si>
    <t>裾野市</t>
  </si>
  <si>
    <t>函南町</t>
  </si>
  <si>
    <t>清水町</t>
  </si>
  <si>
    <t>長泉町</t>
  </si>
  <si>
    <t>御殿場市</t>
  </si>
  <si>
    <t>小山町</t>
  </si>
  <si>
    <t>富士市</t>
  </si>
  <si>
    <t>富士宮市</t>
  </si>
  <si>
    <t>焼津市</t>
  </si>
  <si>
    <t>藤枝市</t>
  </si>
  <si>
    <t>島田市</t>
  </si>
  <si>
    <t>吉田町</t>
  </si>
  <si>
    <t>掛川市</t>
  </si>
  <si>
    <t>磐田市</t>
  </si>
  <si>
    <t>袋井市</t>
  </si>
  <si>
    <t>静岡市</t>
  </si>
  <si>
    <t>浜松市</t>
  </si>
  <si>
    <t>電話番号</t>
  </si>
  <si>
    <t>常勤歯科医師</t>
  </si>
  <si>
    <t>常勤歯科衛生士</t>
  </si>
  <si>
    <t>熱海</t>
  </si>
  <si>
    <t>東部</t>
  </si>
  <si>
    <t>御殿場</t>
  </si>
  <si>
    <t>富士</t>
  </si>
  <si>
    <t>西部</t>
  </si>
  <si>
    <t>健康福祉課</t>
  </si>
  <si>
    <t>歯科保健
担  当  課</t>
  </si>
  <si>
    <t>その他</t>
  </si>
  <si>
    <t>３歳以上</t>
  </si>
  <si>
    <t>妊婦</t>
  </si>
  <si>
    <t>甘味制限</t>
  </si>
  <si>
    <t>塗布方法</t>
  </si>
  <si>
    <t>開始月齢</t>
  </si>
  <si>
    <t>小学校</t>
  </si>
  <si>
    <t>中学校</t>
  </si>
  <si>
    <t>施設数</t>
  </si>
  <si>
    <t>人数</t>
  </si>
  <si>
    <t>保健福祉課</t>
  </si>
  <si>
    <t>健康づくり課</t>
  </si>
  <si>
    <t>健康づくり推進課</t>
  </si>
  <si>
    <t>健康増進課</t>
  </si>
  <si>
    <t>森町</t>
  </si>
  <si>
    <t>1歳6か月</t>
  </si>
  <si>
    <t>健康推進課</t>
  </si>
  <si>
    <t>函南町</t>
  </si>
  <si>
    <t>長泉町</t>
  </si>
  <si>
    <t>小山町</t>
  </si>
  <si>
    <t>南伊豆町</t>
  </si>
  <si>
    <t>三　島　市</t>
  </si>
  <si>
    <t>１歳6か月</t>
  </si>
  <si>
    <t>伊東市</t>
  </si>
  <si>
    <t>河津町</t>
  </si>
  <si>
    <t>1歳6か月</t>
  </si>
  <si>
    <t>西伊豆町</t>
  </si>
  <si>
    <t>吉田町</t>
  </si>
  <si>
    <t>御前崎市</t>
  </si>
  <si>
    <t>伊豆市</t>
  </si>
  <si>
    <t>幼稚園</t>
  </si>
  <si>
    <t>保育所</t>
  </si>
  <si>
    <t>保健予防課</t>
  </si>
  <si>
    <t>菊川市</t>
  </si>
  <si>
    <t>中部</t>
  </si>
  <si>
    <t>健康推進課</t>
  </si>
  <si>
    <t>健康づくり課</t>
  </si>
  <si>
    <t>熱海市</t>
  </si>
  <si>
    <t>富士市</t>
  </si>
  <si>
    <t xml:space="preserve">　　　　
           項　目
市町名
</t>
  </si>
  <si>
    <t>合計（市町数）</t>
  </si>
  <si>
    <t>市町名</t>
  </si>
  <si>
    <t>市町行政の関与</t>
  </si>
  <si>
    <t>牧之原市</t>
  </si>
  <si>
    <t>川根本町</t>
  </si>
  <si>
    <t>菊川市</t>
  </si>
  <si>
    <t>森町</t>
  </si>
  <si>
    <t>伊豆の国市</t>
  </si>
  <si>
    <t>健康対策課</t>
  </si>
  <si>
    <t>歯周疾患検診</t>
  </si>
  <si>
    <t>歯周病検診</t>
  </si>
  <si>
    <t>20歳以上</t>
  </si>
  <si>
    <t>パパとママの教室</t>
  </si>
  <si>
    <t>妊婦（教室参加者）</t>
  </si>
  <si>
    <t>成人歯周疾患検診</t>
  </si>
  <si>
    <t>歯や口の健康相談</t>
  </si>
  <si>
    <t>市民</t>
  </si>
  <si>
    <t>歯科講演会</t>
  </si>
  <si>
    <t>4歳児口腔衛生指導</t>
  </si>
  <si>
    <t>歯周疾患健診</t>
  </si>
  <si>
    <t>2歳児健診保護者歯科健診</t>
  </si>
  <si>
    <t>成人歯科口腔健診（節目を除く）</t>
  </si>
  <si>
    <t>40歳以上の男女</t>
  </si>
  <si>
    <t>40歳以上</t>
  </si>
  <si>
    <t>40･50･60･70歳を除く歯科健診</t>
  </si>
  <si>
    <t>45･55･65歳の方</t>
  </si>
  <si>
    <t>成人歯科健診</t>
  </si>
  <si>
    <t>高齢者口腔ケア教室</t>
  </si>
  <si>
    <t>老人クラブ、ミニディ</t>
  </si>
  <si>
    <t>歯周疾患検診(市単独年齢)</t>
  </si>
  <si>
    <t>3歳児（又は2歳児）の保護者</t>
  </si>
  <si>
    <t>45歳</t>
  </si>
  <si>
    <t>55歳</t>
  </si>
  <si>
    <t>65歳</t>
  </si>
  <si>
    <t>健康ふじ21地区講演会</t>
  </si>
  <si>
    <t>2歳児親子教室</t>
  </si>
  <si>
    <t>幼稚園・保育園5歳児（4歳児）の保護者</t>
  </si>
  <si>
    <t>8020歯科検診</t>
  </si>
  <si>
    <t>対象者数</t>
  </si>
  <si>
    <t>受診者数</t>
  </si>
  <si>
    <t>市町名</t>
  </si>
  <si>
    <t>健康増進
計　画</t>
  </si>
  <si>
    <t>※　開始年度は市町の回答のとおりとした。</t>
  </si>
  <si>
    <t>集団
直営</t>
  </si>
  <si>
    <t>実施場所</t>
  </si>
  <si>
    <t>委託
個別</t>
  </si>
  <si>
    <t>35、45、55、65、75歳</t>
  </si>
  <si>
    <t>こども園</t>
  </si>
  <si>
    <t>2回</t>
  </si>
  <si>
    <t>ﾄﾚｰ法</t>
  </si>
  <si>
    <t>2歳6か月のみ単独</t>
  </si>
  <si>
    <t>母親学級</t>
  </si>
  <si>
    <t>特に定めず</t>
  </si>
  <si>
    <t>歯と口の健康講演会</t>
  </si>
  <si>
    <t>一般住民</t>
  </si>
  <si>
    <t>50名程度</t>
  </si>
  <si>
    <t>幼児健診</t>
  </si>
  <si>
    <t>1歳6か月児の保護者</t>
  </si>
  <si>
    <t>歯科検診</t>
  </si>
  <si>
    <t>歯科保健事業</t>
  </si>
  <si>
    <t>幼稚園・保育園、小学生の保護者</t>
  </si>
  <si>
    <t>広報掲載</t>
  </si>
  <si>
    <t>歯科出前健康教育(シニアクラブ会員)</t>
  </si>
  <si>
    <t>歯科出前健康教育(療育支援室)</t>
  </si>
  <si>
    <t>母子</t>
  </si>
  <si>
    <t>歯科出前健康教育(障がい者歯科)</t>
  </si>
  <si>
    <t>歯科出前健康教育(歯みがき教室)</t>
  </si>
  <si>
    <t>歯科出前健康教育(生きがい教室)</t>
  </si>
  <si>
    <t>高齢者</t>
  </si>
  <si>
    <t>36,38,43,44,46,48,55,65歳</t>
  </si>
  <si>
    <t>4歳児</t>
  </si>
  <si>
    <t>4歳児の保護者</t>
  </si>
  <si>
    <t>希望者</t>
  </si>
  <si>
    <t>2歳児歯科健診</t>
  </si>
  <si>
    <t>２歳児の保護者</t>
  </si>
  <si>
    <t>妊婦とその夫</t>
  </si>
  <si>
    <t>2歳児健康診査</t>
  </si>
  <si>
    <t>20歳以上市民</t>
  </si>
  <si>
    <t>事業所歯周疾患検診</t>
  </si>
  <si>
    <t>新成人歯科口腔健診</t>
  </si>
  <si>
    <t>新成人</t>
  </si>
  <si>
    <t>節目外歯周疾患検診</t>
  </si>
  <si>
    <t>妊婦歯科健康診査</t>
  </si>
  <si>
    <t>新成人歯科健康診査</t>
  </si>
  <si>
    <t>新成人（成人式出席者）</t>
  </si>
  <si>
    <t>地域歯科教室（健康教育）</t>
  </si>
  <si>
    <t>7ヶ月相談</t>
  </si>
  <si>
    <t>歯科出前講座</t>
  </si>
  <si>
    <t>パパママ教室</t>
  </si>
  <si>
    <t>40歳以上</t>
  </si>
  <si>
    <t>いい歯キラリ番人の歯コンクール</t>
  </si>
  <si>
    <t>70歳以上</t>
  </si>
  <si>
    <t>1.6、2.2、３歳児健診</t>
  </si>
  <si>
    <t>希望保護者</t>
  </si>
  <si>
    <t>健康ステップアップ教室
（8020推進員養成を兼ねる）</t>
  </si>
  <si>
    <t>教室参加者</t>
  </si>
  <si>
    <t>健康講演会（歯周病予防）</t>
  </si>
  <si>
    <t>8020研修会</t>
  </si>
  <si>
    <t>保健委員</t>
  </si>
  <si>
    <t>栄養セミナー</t>
  </si>
  <si>
    <t>セミナー会員</t>
  </si>
  <si>
    <t>妊娠16～31週</t>
  </si>
  <si>
    <t>保護者歯科検診</t>
  </si>
  <si>
    <t>市民保健課</t>
  </si>
  <si>
    <t>健康支援課</t>
  </si>
  <si>
    <t>生活健康課</t>
  </si>
  <si>
    <t>1) 塗布回数は一人の児が利用できる塗布機会を全て利用したとした場合に受けられる回数</t>
  </si>
  <si>
    <t>2)その他には、認可外保育施設や保健センター等が含まれる</t>
  </si>
  <si>
    <t>市町（委託）</t>
  </si>
  <si>
    <t>市町（直営）</t>
  </si>
  <si>
    <t>日曜日・祝日</t>
  </si>
  <si>
    <t>年末年始</t>
  </si>
  <si>
    <t>実施日</t>
  </si>
  <si>
    <t>フッ化物含有歯磨剤の勧奨</t>
  </si>
  <si>
    <t>定期的なフッ化物塗布の勧奨</t>
  </si>
  <si>
    <t>CO保有者への重点指導内容</t>
  </si>
  <si>
    <t>歯みがき指導</t>
  </si>
  <si>
    <t>１・６歳健診での使用推奨</t>
  </si>
  <si>
    <t>歯科保健指導(施設)</t>
  </si>
  <si>
    <t>市町の所有する機器を歯科医師会に貸与</t>
  </si>
  <si>
    <t>歯科スタッフ人数（人）</t>
  </si>
  <si>
    <t>全ての幼・保等を把握</t>
  </si>
  <si>
    <t>幼・保等(回数)</t>
  </si>
  <si>
    <r>
      <t>特記事項</t>
    </r>
    <r>
      <rPr>
        <vertAlign val="superscript"/>
        <sz val="11"/>
        <rFont val="Meiryo UI"/>
        <family val="3"/>
      </rPr>
      <t>3)</t>
    </r>
  </si>
  <si>
    <t>フ ッ 化物
含有歯磨剤</t>
  </si>
  <si>
    <t>歯科保健活動の評価</t>
  </si>
  <si>
    <t>H27実績</t>
  </si>
  <si>
    <t>H28実施(予定)</t>
  </si>
  <si>
    <t>CO使用の有無（H27)</t>
  </si>
  <si>
    <t>CO使用の有無（H28)</t>
  </si>
  <si>
    <t>1.6、3歳以外の
歯　科　健　診</t>
  </si>
  <si>
    <t>1.6、3歳以外の
歯科相談等</t>
  </si>
  <si>
    <t>乳幼児対象の健診でのCO</t>
  </si>
  <si>
    <t>市町の保健事業への参加勧奨</t>
  </si>
  <si>
    <t>歯科診療所でのフッ化物塗布勧奨</t>
  </si>
  <si>
    <t>幼稚園・保育所等の
歯科健診結果</t>
  </si>
  <si>
    <t>一部の幼・保等を把握</t>
  </si>
  <si>
    <t>歯科保健指導の実施
歯科保健活動の支援</t>
  </si>
  <si>
    <t>妊婦歯科健診等</t>
  </si>
  <si>
    <t>妊婦歯科健診（集団）</t>
  </si>
  <si>
    <t>妊婦歯科健診（個別委託）</t>
  </si>
  <si>
    <t>妊婦歯科健診（その他）</t>
  </si>
  <si>
    <t>相談会開催</t>
  </si>
  <si>
    <t>要介護者への歯科保健対策</t>
  </si>
  <si>
    <t>単独での集団検診</t>
  </si>
  <si>
    <t>他事業と並行の集団検診</t>
  </si>
  <si>
    <t>歯科健診(施設)</t>
  </si>
  <si>
    <t>歯科健診(その他)</t>
  </si>
  <si>
    <t>歯科保健指導(その他)</t>
  </si>
  <si>
    <t>障害児（者）への歯科保健対策</t>
  </si>
  <si>
    <t>通院困難者の歯科受診を支援する体制</t>
  </si>
  <si>
    <t>紹介や相談の窓口を市町が設置</t>
  </si>
  <si>
    <t>紹介や相談の窓口を市町が歯科医師会に委託</t>
  </si>
  <si>
    <t>歯科医師会が独自に紹介や相談の窓口を設置</t>
  </si>
  <si>
    <t>通院困難者を送迎する事業</t>
  </si>
  <si>
    <t>訪問用歯科
医療機器</t>
  </si>
  <si>
    <t>市町が歯科医師会に補助した機器を共用</t>
  </si>
  <si>
    <t>嘱託・臨時 歯科衛生士</t>
  </si>
  <si>
    <t>雇上 歯科衛生士</t>
  </si>
  <si>
    <t>普及啓発イベント等</t>
  </si>
  <si>
    <t>８０２０推進員研修会</t>
  </si>
  <si>
    <t>歯科対策
会　議</t>
  </si>
  <si>
    <t>う蝕予防の指導内容</t>
  </si>
  <si>
    <t>妊婦教室や妊婦相談で歯科保健指導や歯科相談を実施</t>
  </si>
  <si>
    <t>訪問口腔診査・訪問歯科保健指導の実施</t>
  </si>
  <si>
    <t>健康増進法の歯周疾患検診
（40,50,60,70歳）</t>
  </si>
  <si>
    <t>休日救急歯科（H27）</t>
  </si>
  <si>
    <t>休日救急歯科（H28）</t>
  </si>
  <si>
    <t>40,50,60,70歳以外の成人
歯科健診(妊婦歯科健診を除く）</t>
  </si>
  <si>
    <t>フッ化物洗口実施施設数と人数</t>
  </si>
  <si>
    <t>事業開始年度</t>
  </si>
  <si>
    <t xml:space="preserve">芝川町(H3)、富士宮市(H10) </t>
  </si>
  <si>
    <r>
      <t>塗布回数</t>
    </r>
    <r>
      <rPr>
        <vertAlign val="superscript"/>
        <sz val="11"/>
        <rFont val="Meiryo UI"/>
        <family val="3"/>
      </rPr>
      <t>2)</t>
    </r>
  </si>
  <si>
    <r>
      <t>フッ化物洗口事業の実施状況(平成</t>
    </r>
    <r>
      <rPr>
        <b/>
        <sz val="16"/>
        <rFont val="ＭＳ Ｐゴシック"/>
        <family val="3"/>
      </rPr>
      <t>28</t>
    </r>
    <r>
      <rPr>
        <sz val="16"/>
        <rFont val="ＭＳ Ｐゴシック"/>
        <family val="3"/>
      </rPr>
      <t>年度)</t>
    </r>
  </si>
  <si>
    <t>H27の状況</t>
  </si>
  <si>
    <t>H28の状況</t>
  </si>
  <si>
    <t>次年度のフッ化物
洗口事業拡大予定</t>
  </si>
  <si>
    <r>
      <t>その他</t>
    </r>
    <r>
      <rPr>
        <vertAlign val="superscript"/>
        <sz val="11"/>
        <rFont val="Meiryo UI"/>
        <family val="3"/>
      </rPr>
      <t>1）</t>
    </r>
  </si>
  <si>
    <t>1)その他には、認可外保育施設や保健センター等が含まれる</t>
  </si>
  <si>
    <t>H27：実施事業の名称</t>
  </si>
  <si>
    <t>成人歯科保健事業の実施状況、重点歯科保健事業　〔平成27、28年度〕</t>
  </si>
  <si>
    <t xml:space="preserve">　　　　8ページ「フッ化物洗口事業の実施状況」の補足  </t>
  </si>
  <si>
    <t>就学時健診時歯科指導</t>
  </si>
  <si>
    <t>来年度就学予定児と保護者</t>
  </si>
  <si>
    <t>幼園児保護者</t>
  </si>
  <si>
    <t>歯科保健研修会</t>
  </si>
  <si>
    <t>５０名程度</t>
  </si>
  <si>
    <t>歯周疾患検診</t>
  </si>
  <si>
    <t>H17</t>
  </si>
  <si>
    <t>30歳</t>
  </si>
  <si>
    <t>○</t>
  </si>
  <si>
    <t>○</t>
  </si>
  <si>
    <t>○</t>
  </si>
  <si>
    <t>45、55、65歳</t>
  </si>
  <si>
    <t>出前講座（口腔機能向上）</t>
  </si>
  <si>
    <t>６５歳以上の市民</t>
  </si>
  <si>
    <t>〇</t>
  </si>
  <si>
    <t>出前講座・サロン支援（口腔機能向上）</t>
  </si>
  <si>
    <t>アンケート用紙によるスクリーニング型健診</t>
  </si>
  <si>
    <t>６５歳の市民</t>
  </si>
  <si>
    <t>６５歳７０歳の市民</t>
  </si>
  <si>
    <t>脳活セミナー（口腔機能向上）</t>
  </si>
  <si>
    <t>６５歳以上の市民</t>
  </si>
  <si>
    <t>スキルアップ講座（口腔機能向上）</t>
  </si>
  <si>
    <t>地域のボランティア</t>
  </si>
  <si>
    <t>歯周病検診</t>
  </si>
  <si>
    <t>45歳、55歳、65歳</t>
  </si>
  <si>
    <t>健康COME噛む講座</t>
  </si>
  <si>
    <t>市民</t>
  </si>
  <si>
    <t>希望者</t>
  </si>
  <si>
    <t>H13</t>
  </si>
  <si>
    <t>１歳６カ月児、３歳児</t>
  </si>
  <si>
    <t>1歳６カ月・３歳児健診(フッ素塗布)</t>
  </si>
  <si>
    <t>小学校1年生・保護者</t>
  </si>
  <si>
    <t>巡回歯科教室</t>
  </si>
  <si>
    <t>○</t>
  </si>
  <si>
    <t>成人歯科健診</t>
  </si>
  <si>
    <t>2歳のみ単独</t>
  </si>
  <si>
    <t>H27は２回のみ</t>
  </si>
  <si>
    <t>４回</t>
  </si>
  <si>
    <t>15回</t>
  </si>
  <si>
    <t>地域住民</t>
  </si>
  <si>
    <t>20歳、30歳、80歳</t>
  </si>
  <si>
    <t>20歳、30歳</t>
  </si>
  <si>
    <t>新成人</t>
  </si>
  <si>
    <t>20,25,30,35,45,55,65歳</t>
  </si>
  <si>
    <t>歯周病検診</t>
  </si>
  <si>
    <t>島田市（H13）、金谷町（H15）
川根町（H7）</t>
  </si>
  <si>
    <t>口腔機能向上講演会</t>
  </si>
  <si>
    <t>特定保健指導対象者うち希望者</t>
  </si>
  <si>
    <t>減る脂－教室（歯科健康教育）</t>
  </si>
  <si>
    <t>地域で歯みがき講座（健康教育）</t>
  </si>
  <si>
    <t>歯と口のおしゃべり相談会</t>
  </si>
  <si>
    <t>65歳歯科相談事業</t>
  </si>
  <si>
    <t>牧之原市</t>
  </si>
  <si>
    <t>成人歯科健診（妊婦）</t>
  </si>
  <si>
    <t>申込者２３</t>
  </si>
  <si>
    <t>出産予定日が4月~7月前半の初妊婦</t>
  </si>
  <si>
    <t>フレッシュパパママ教室</t>
  </si>
  <si>
    <t>保護者</t>
  </si>
  <si>
    <t>H17</t>
  </si>
  <si>
    <t>053-576-4794</t>
  </si>
  <si>
    <t>健康増進課</t>
  </si>
  <si>
    <t>H13</t>
  </si>
  <si>
    <t>湖西市</t>
  </si>
  <si>
    <t>H18</t>
  </si>
  <si>
    <t>湖西市(H13)</t>
  </si>
  <si>
    <t>編入</t>
  </si>
  <si>
    <t>3回</t>
  </si>
  <si>
    <t>6-12か月</t>
  </si>
  <si>
    <t>1歳6か月</t>
  </si>
  <si>
    <t>湖西市(H17)、新居地区(H22)</t>
  </si>
  <si>
    <t>食推養成講座参加者</t>
  </si>
  <si>
    <t>食育セミナー（歯と健康）</t>
  </si>
  <si>
    <t>健康ステップアップ教室（歯科編）</t>
  </si>
  <si>
    <t>妊婦の夫</t>
  </si>
  <si>
    <t>ママパパセミナー（歯科編）</t>
  </si>
  <si>
    <t>一般成人</t>
  </si>
  <si>
    <t>歯科教室（健康づくり推進委員活動）</t>
  </si>
  <si>
    <t>健康づくり推進委員</t>
  </si>
  <si>
    <t>2歳児の保護者</t>
  </si>
  <si>
    <t>歯周病検診(市単独年齢)</t>
  </si>
  <si>
    <t>市民（主に一般成人）</t>
  </si>
  <si>
    <t>1歳児相談（お口のケアの話含む）</t>
  </si>
  <si>
    <t>1歳児の保護者</t>
  </si>
  <si>
    <t>地域健康寺子屋（口腔ケアの話）</t>
  </si>
  <si>
    <t>市民（主に高齢者）</t>
  </si>
  <si>
    <t>１歳児幼児食教室（幼児食とお口のケアのお話）</t>
  </si>
  <si>
    <t>１歳児保護者（希望者）</t>
  </si>
  <si>
    <t>園児の保護者</t>
  </si>
  <si>
    <t>家庭教育学級</t>
  </si>
  <si>
    <t>H25</t>
  </si>
  <si>
    <t>053-453-6129</t>
  </si>
  <si>
    <t>9か月児歯の教室</t>
  </si>
  <si>
    <t>9か月児と保護者</t>
  </si>
  <si>
    <t>２歳児歯の教室</t>
  </si>
  <si>
    <t>2歳～2歳3か月児と保護者</t>
  </si>
  <si>
    <t>歯みがき巡回指導</t>
  </si>
  <si>
    <t>３・４・５歳児</t>
  </si>
  <si>
    <t>学童「歯」教室</t>
  </si>
  <si>
    <t>小学生</t>
  </si>
  <si>
    <t>歯つらつ健口講座</t>
  </si>
  <si>
    <t>65歳以上</t>
  </si>
  <si>
    <t>歯っぴー☆スマイル体操普及啓発</t>
  </si>
  <si>
    <t>全市民</t>
  </si>
  <si>
    <t>富士宮市</t>
  </si>
  <si>
    <t>健康増進課</t>
  </si>
  <si>
    <t>富士宮市</t>
  </si>
  <si>
    <t>1園追加</t>
  </si>
  <si>
    <t>編入</t>
  </si>
  <si>
    <t>芝川町(H7～H21実施)</t>
  </si>
  <si>
    <t>歯周病検診</t>
  </si>
  <si>
    <t>6か月</t>
  </si>
  <si>
    <t>4回</t>
  </si>
  <si>
    <t>H12</t>
  </si>
  <si>
    <t>○</t>
  </si>
  <si>
    <t>H15</t>
  </si>
  <si>
    <t>H10</t>
  </si>
  <si>
    <t>○</t>
  </si>
  <si>
    <t>H14</t>
  </si>
  <si>
    <t>○</t>
  </si>
  <si>
    <t>○</t>
  </si>
  <si>
    <t>H17</t>
  </si>
  <si>
    <t>○</t>
  </si>
  <si>
    <t>H23</t>
  </si>
  <si>
    <t>○</t>
  </si>
  <si>
    <t>H21</t>
  </si>
  <si>
    <t>H25</t>
  </si>
  <si>
    <t>○</t>
  </si>
  <si>
    <t>H16</t>
  </si>
  <si>
    <t>3か月</t>
  </si>
  <si>
    <t>10回</t>
  </si>
  <si>
    <t>H17</t>
  </si>
  <si>
    <t xml:space="preserve">H27 </t>
  </si>
  <si>
    <t>○</t>
  </si>
  <si>
    <t>○</t>
  </si>
  <si>
    <t>H26</t>
  </si>
  <si>
    <t>○</t>
  </si>
  <si>
    <t>H20</t>
  </si>
  <si>
    <t xml:space="preserve">H10 </t>
  </si>
  <si>
    <t>H7</t>
  </si>
  <si>
    <t>○</t>
  </si>
  <si>
    <t>S53</t>
  </si>
  <si>
    <t>H 9</t>
  </si>
  <si>
    <t>H13</t>
  </si>
  <si>
    <t>H8</t>
  </si>
  <si>
    <r>
      <rPr>
        <sz val="11"/>
        <rFont val="ＭＳ Ｐゴシック"/>
        <family val="3"/>
      </rPr>
      <t>本川根町(H10)、中川根町(H16)</t>
    </r>
  </si>
  <si>
    <t>磐田市(H14)、福田町(H13)、竜洋町(H15)、豊田町(H13)、豊岡村(H10)</t>
  </si>
  <si>
    <t>掛川市(H10)、大須賀町(H10)、大東町(H7）</t>
  </si>
  <si>
    <t>6か月</t>
  </si>
  <si>
    <t>4回</t>
  </si>
  <si>
    <t>H13</t>
  </si>
  <si>
    <t>袋井市(H13)、浅羽町(H14)</t>
  </si>
  <si>
    <t>4回</t>
  </si>
  <si>
    <t>H16</t>
  </si>
  <si>
    <t>浜岡町(H11)、御前崎町(H15）</t>
  </si>
  <si>
    <t>○</t>
  </si>
  <si>
    <t>H11</t>
  </si>
  <si>
    <t>H17</t>
  </si>
  <si>
    <t>菊川町(H12)、小笠町(H11）</t>
  </si>
  <si>
    <t>○</t>
  </si>
  <si>
    <t>H12</t>
  </si>
  <si>
    <t>H15
H18
H20</t>
  </si>
  <si>
    <t>○</t>
  </si>
  <si>
    <t>S49</t>
  </si>
  <si>
    <r>
      <t>塗布回数</t>
    </r>
    <r>
      <rPr>
        <vertAlign val="superscript"/>
        <sz val="11"/>
        <rFont val="Meiryo UI"/>
        <family val="3"/>
      </rPr>
      <t>1)</t>
    </r>
  </si>
  <si>
    <t>27年度実績（回）</t>
  </si>
  <si>
    <t>28年度回数（回、予定含む）</t>
  </si>
  <si>
    <t>H27</t>
  </si>
  <si>
    <t>H28</t>
  </si>
  <si>
    <t>H2８</t>
  </si>
  <si>
    <t>H27</t>
  </si>
  <si>
    <t>H28</t>
  </si>
  <si>
    <t>0558-22-2217</t>
  </si>
  <si>
    <t>0557-22-2300</t>
  </si>
  <si>
    <t>0558-34-1937</t>
  </si>
  <si>
    <t>0558-62-6233</t>
  </si>
  <si>
    <t>0558-42-3966</t>
  </si>
  <si>
    <t>H17</t>
  </si>
  <si>
    <t>0558-52-1116</t>
  </si>
  <si>
    <t>〇</t>
  </si>
  <si>
    <t>0557-86-6296</t>
  </si>
  <si>
    <t>H16</t>
  </si>
  <si>
    <t>0557-32-1583</t>
  </si>
  <si>
    <t>H21</t>
  </si>
  <si>
    <t>055-951-3480</t>
  </si>
  <si>
    <t>055-973-3700</t>
  </si>
  <si>
    <t>055-992-5711</t>
  </si>
  <si>
    <t>0558-72-9861</t>
  </si>
  <si>
    <t>055-949-6820</t>
  </si>
  <si>
    <t>055-978-7100</t>
  </si>
  <si>
    <t>H23</t>
  </si>
  <si>
    <t>055-981-8206</t>
  </si>
  <si>
    <t>055-986-8760</t>
  </si>
  <si>
    <t>0550-82-1111</t>
  </si>
  <si>
    <t>0550-76-6668</t>
  </si>
  <si>
    <t>0545-64-8993</t>
  </si>
  <si>
    <t>0544-22-2727</t>
  </si>
  <si>
    <t>0547-34-3281</t>
  </si>
  <si>
    <t xml:space="preserve">H20 </t>
  </si>
  <si>
    <t>054-627-4111</t>
  </si>
  <si>
    <t>054-645-1111</t>
  </si>
  <si>
    <t>0548-23-0024</t>
  </si>
  <si>
    <t>0548-32-7000</t>
  </si>
  <si>
    <t>0547-56-2222</t>
  </si>
  <si>
    <t>0538-37-2011</t>
  </si>
  <si>
    <t>0537-23-8111</t>
  </si>
  <si>
    <t>0538-23-9222</t>
  </si>
  <si>
    <t>0537-85-1123</t>
  </si>
  <si>
    <t>H11</t>
  </si>
  <si>
    <t>0537-37-1112</t>
  </si>
  <si>
    <t>0538-85-6330</t>
  </si>
  <si>
    <t>054-221-1534</t>
  </si>
  <si>
    <t>-</t>
  </si>
  <si>
    <t>ﾒﾝﾃﾅﾝｽ</t>
  </si>
  <si>
    <t>H22</t>
  </si>
  <si>
    <t>H17</t>
  </si>
  <si>
    <t>H15</t>
  </si>
  <si>
    <t>H15</t>
  </si>
  <si>
    <t>H1</t>
  </si>
  <si>
    <t>H2</t>
  </si>
  <si>
    <t>H5</t>
  </si>
  <si>
    <t>H17</t>
  </si>
  <si>
    <t>H19</t>
  </si>
  <si>
    <t>H23</t>
  </si>
  <si>
    <t>H 1</t>
  </si>
  <si>
    <t>H11</t>
  </si>
  <si>
    <t>H16</t>
  </si>
  <si>
    <t>H2</t>
  </si>
  <si>
    <t>H17</t>
  </si>
  <si>
    <t>H16</t>
  </si>
  <si>
    <t>H17</t>
  </si>
  <si>
    <t>H13</t>
  </si>
  <si>
    <t>H16</t>
  </si>
  <si>
    <t>H17</t>
  </si>
  <si>
    <t>H16</t>
  </si>
  <si>
    <t>H6</t>
  </si>
  <si>
    <t>H5</t>
  </si>
  <si>
    <t>＊健康増進事業による歯周疾患検診、妊婦検診を除く</t>
  </si>
  <si>
    <r>
      <t>対　象　年　齢</t>
    </r>
  </si>
  <si>
    <t>高齢期</t>
  </si>
  <si>
    <t>障がい者</t>
  </si>
  <si>
    <t>母子</t>
  </si>
  <si>
    <t>はたちの歯周疾患健診</t>
  </si>
  <si>
    <t>20歳</t>
  </si>
  <si>
    <t>20歳以上</t>
  </si>
  <si>
    <t>20、25、30、35歳、40歳以上</t>
  </si>
  <si>
    <t>45･55･65歳の方</t>
  </si>
  <si>
    <t>マタニティースクール</t>
  </si>
  <si>
    <t>マタニティースクール</t>
  </si>
  <si>
    <t>フッ化物利用推進講座</t>
  </si>
  <si>
    <t>20歳以上</t>
  </si>
  <si>
    <t>30、35、45、55、65歳</t>
  </si>
  <si>
    <t>30、35、45、55、65歳</t>
  </si>
  <si>
    <t>個別健康相談</t>
  </si>
  <si>
    <t>市民</t>
  </si>
  <si>
    <t>市民</t>
  </si>
  <si>
    <t>30、35歳</t>
  </si>
  <si>
    <t>歯周病検診</t>
  </si>
  <si>
    <t>35、45歳</t>
  </si>
  <si>
    <t>35、45歳</t>
  </si>
  <si>
    <t>一般成人</t>
  </si>
  <si>
    <t>-</t>
  </si>
  <si>
    <t>歯周病検診</t>
  </si>
  <si>
    <t>歯周病検診</t>
  </si>
  <si>
    <t>歯科保健対策実施状況調査結果</t>
  </si>
  <si>
    <t>　調査方法</t>
  </si>
  <si>
    <t>健康福祉センターを通じ市町に照会（政令市は県から直接照会)</t>
  </si>
  <si>
    <t>　結　果</t>
  </si>
  <si>
    <t>項　　目</t>
  </si>
  <si>
    <t>歯周疾患検診結果詳細</t>
  </si>
  <si>
    <t>静岡県健康福祉部医療健康局健康増進課</t>
  </si>
  <si>
    <t>歯科保健対策の実施状況（年度の記載がない場合はH28の状況）</t>
  </si>
  <si>
    <t>フッ化物塗布事業の実施状況〔平成27、28年度、特に記載のない場合はH28の状況〕</t>
  </si>
  <si>
    <t>小学生にも実施
（年2回）</t>
  </si>
  <si>
    <t>1)　一人の住民が事業を利用して受けることのできる最大回数</t>
  </si>
  <si>
    <t>歯ブラシ
・ゲル法</t>
  </si>
  <si>
    <t>合併
年度</t>
  </si>
  <si>
    <t>合併
方式</t>
  </si>
  <si>
    <t>合併方式</t>
  </si>
  <si>
    <t>洗口事業の
開始年度</t>
  </si>
  <si>
    <t>H28：実施事業の名称</t>
  </si>
  <si>
    <t>○</t>
  </si>
  <si>
    <t>まちの保健室</t>
  </si>
  <si>
    <t>一般住民</t>
  </si>
  <si>
    <t>広報掲載</t>
  </si>
  <si>
    <t>お出かけ相談</t>
  </si>
  <si>
    <t>産婦</t>
  </si>
  <si>
    <t>学校保健委員会</t>
  </si>
  <si>
    <t>学童の保護者</t>
  </si>
  <si>
    <t>　</t>
  </si>
  <si>
    <t>〇</t>
  </si>
  <si>
    <t>実施方法</t>
  </si>
  <si>
    <t>歯科保健対策の実施状況</t>
  </si>
  <si>
    <t>H27</t>
  </si>
  <si>
    <t>H24</t>
  </si>
  <si>
    <t>○</t>
  </si>
  <si>
    <t>H23</t>
  </si>
  <si>
    <t>○</t>
  </si>
  <si>
    <t>H24</t>
  </si>
  <si>
    <t>H17</t>
  </si>
  <si>
    <t>　</t>
  </si>
  <si>
    <t>〇</t>
  </si>
  <si>
    <t>H22</t>
  </si>
  <si>
    <t>H16</t>
  </si>
  <si>
    <t>H26</t>
  </si>
  <si>
    <t>H21</t>
  </si>
  <si>
    <t>H25</t>
  </si>
  <si>
    <t>H18</t>
  </si>
  <si>
    <t>H27</t>
  </si>
  <si>
    <t>H23</t>
  </si>
  <si>
    <t>H13</t>
  </si>
  <si>
    <t>H14</t>
  </si>
  <si>
    <t>○</t>
  </si>
  <si>
    <t>H18</t>
  </si>
  <si>
    <t xml:space="preserve">H26 </t>
  </si>
  <si>
    <t>1</t>
  </si>
  <si>
    <t xml:space="preserve">H28 </t>
  </si>
  <si>
    <t>3</t>
  </si>
  <si>
    <t>4</t>
  </si>
  <si>
    <t>H19</t>
  </si>
  <si>
    <t>H8</t>
  </si>
  <si>
    <t>○</t>
  </si>
  <si>
    <t>H17</t>
  </si>
  <si>
    <t>〇</t>
  </si>
  <si>
    <t>H13</t>
  </si>
  <si>
    <t>H11</t>
  </si>
  <si>
    <t>-</t>
  </si>
  <si>
    <t>H25</t>
  </si>
  <si>
    <t>H20</t>
  </si>
  <si>
    <t>H26</t>
  </si>
  <si>
    <t>1)　集団（並行）：健康診査等と同時実施 、集団（単独）：フッ素塗布のみde実施</t>
  </si>
  <si>
    <t>2)　一人の住民が事業を利用して受けることのできる最大回数</t>
  </si>
  <si>
    <t>〇</t>
  </si>
  <si>
    <t>１・６歳未満</t>
  </si>
  <si>
    <t>平成29年6月30日</t>
  </si>
  <si>
    <t>平成28年度</t>
  </si>
  <si>
    <t>ページ</t>
  </si>
  <si>
    <t>総　　数</t>
  </si>
  <si>
    <t>男</t>
  </si>
  <si>
    <t>女</t>
  </si>
  <si>
    <t>年　　齢</t>
  </si>
  <si>
    <t>40歳</t>
  </si>
  <si>
    <t>50歳</t>
  </si>
  <si>
    <t>60歳</t>
  </si>
  <si>
    <t>70歳</t>
  </si>
  <si>
    <t>計</t>
  </si>
  <si>
    <t>総数</t>
  </si>
  <si>
    <t>対　　象　　者　　数</t>
  </si>
  <si>
    <t>(人)</t>
  </si>
  <si>
    <t>受　　診　　者　　数</t>
  </si>
  <si>
    <t>対象者</t>
  </si>
  <si>
    <t>受　　　診　　　率</t>
  </si>
  <si>
    <t>受診者</t>
  </si>
  <si>
    <t>未処置歯ある者の数</t>
  </si>
  <si>
    <t>受診率</t>
  </si>
  <si>
    <t>未処置歯ある者の割合</t>
  </si>
  <si>
    <t>未処置歯ありの者の数</t>
  </si>
  <si>
    <t>CPIｺｰﾄﾞ3 の 者 の 数</t>
  </si>
  <si>
    <t>割合</t>
  </si>
  <si>
    <t>CPIｺｰﾄﾞ4 の 者 の 数</t>
  </si>
  <si>
    <t>CPIｺｰﾄﾞ3 の者の割合</t>
  </si>
  <si>
    <t>CPIｺｰﾄﾞ4 の者の割合</t>
  </si>
  <si>
    <t>CPI3以上</t>
  </si>
  <si>
    <t>CPIｺｰﾄﾞ3 以上 の 者
の   割   合〔再掲〕</t>
  </si>
  <si>
    <t>CPI分母</t>
  </si>
  <si>
    <r>
      <t>C</t>
    </r>
    <r>
      <rPr>
        <sz val="11"/>
        <rFont val="ＭＳ Ｐゴシック"/>
        <family val="3"/>
      </rPr>
      <t>PIｺｰﾄﾞ3以上の者の割合 (％)</t>
    </r>
  </si>
  <si>
    <t>歯肉出血あり</t>
  </si>
  <si>
    <t>４０歳</t>
  </si>
  <si>
    <t>５０歳</t>
  </si>
  <si>
    <t>６０歳</t>
  </si>
  <si>
    <t>７０歳</t>
  </si>
  <si>
    <t>受診率</t>
  </si>
  <si>
    <t>歯石沈着あり</t>
  </si>
  <si>
    <t>未処置歯あり</t>
  </si>
  <si>
    <t>歯周炎あり</t>
  </si>
  <si>
    <t>年齢</t>
  </si>
  <si>
    <t>CPIｺｰﾄﾞ：４</t>
  </si>
  <si>
    <t>CPIｺｰﾄﾞ：３</t>
  </si>
  <si>
    <t>表中の記号「－」は検診対象になっていないこと、「・」は市町が数値を把握していないことを示している。</t>
  </si>
  <si>
    <t>－</t>
  </si>
  <si>
    <t>－</t>
  </si>
  <si>
    <t>・</t>
  </si>
  <si>
    <t>小計</t>
  </si>
  <si>
    <t>静岡市</t>
  </si>
  <si>
    <t>静岡県</t>
  </si>
  <si>
    <t>1)　その他には健康増進事業の歯周疾患検診を除いた成人を対象とする歯科健診（検診）が含まれる。</t>
  </si>
  <si>
    <t>2)　河津町、沼津市は対象者数の総数のみの報告である。</t>
  </si>
  <si>
    <t>表中の記号「－」は検診対象になっていないことを示している。</t>
  </si>
  <si>
    <t>受診率（％）</t>
  </si>
  <si>
    <t>3)　その他については、市町ごとに対象が異なるので合計値は算出していない。</t>
  </si>
  <si>
    <t>表中の記号「－」は検診対象になっていないこと、「＝」は検診対象であるが受診者がいないこと、「・」は市町が数値を把握していないことを示している。</t>
  </si>
  <si>
    <t>＝</t>
  </si>
  <si>
    <t>－</t>
  </si>
  <si>
    <t>2)　年齢別の数値、男女別の数値には、御殿場市及び焼津市を含まない。その他については、市町ごとに対象が異なるので合計値は算出していない。</t>
  </si>
  <si>
    <t>未処置歯ありの者の割合（％）</t>
  </si>
  <si>
    <t>表中の記号「－」は検診対象になっていないこと、「＝」は検診対象であるが受診者がいないこと、「・」は市町がとりまとめていないことを示している。</t>
  </si>
  <si>
    <t>・</t>
  </si>
  <si>
    <t>2)　その他については、市町ごとに対象が異なるので合計値は算出していない。</t>
  </si>
  <si>
    <t>CPI最大ｺｰﾄﾞ2の者の数</t>
  </si>
  <si>
    <t>CPI最大ｺｰﾄﾞ3の者の数</t>
  </si>
  <si>
    <t>CPI最大ｺｰﾄﾞ4の者の数</t>
  </si>
  <si>
    <t>CPI最大ｺｰﾄﾞ３以上の者の数〔再掲〕</t>
  </si>
  <si>
    <t>―</t>
  </si>
  <si>
    <t>―</t>
  </si>
  <si>
    <t>CPI最大ｺｰﾄﾞ３以上の者の割合</t>
  </si>
  <si>
    <t>歯肉出血ありの者の数</t>
  </si>
  <si>
    <t>歯石沈着ありの者の数</t>
  </si>
  <si>
    <t>歯周炎ありの者の数</t>
  </si>
  <si>
    <t/>
  </si>
  <si>
    <t>(％)</t>
  </si>
  <si>
    <t>(％)</t>
  </si>
  <si>
    <r>
      <t>C</t>
    </r>
    <r>
      <rPr>
        <sz val="11"/>
        <rFont val="ＭＳ Ｐゴシック"/>
        <family val="3"/>
      </rPr>
      <t>PI</t>
    </r>
    <r>
      <rPr>
        <sz val="11"/>
        <rFont val="ＭＳ Ｐゴシック"/>
        <family val="3"/>
      </rPr>
      <t>３の数</t>
    </r>
  </si>
  <si>
    <r>
      <t>C</t>
    </r>
    <r>
      <rPr>
        <sz val="11"/>
        <rFont val="ＭＳ Ｐゴシック"/>
        <family val="3"/>
      </rPr>
      <t>PI</t>
    </r>
    <r>
      <rPr>
        <sz val="11"/>
        <rFont val="ＭＳ Ｐゴシック"/>
        <family val="3"/>
      </rPr>
      <t>４の数</t>
    </r>
  </si>
  <si>
    <t>(％)</t>
  </si>
  <si>
    <t>御殿場市</t>
  </si>
  <si>
    <t>小山町</t>
  </si>
  <si>
    <r>
      <t>その他</t>
    </r>
    <r>
      <rPr>
        <vertAlign val="superscript"/>
        <sz val="9"/>
        <color indexed="8"/>
        <rFont val="ＭＳ Ｐ明朝"/>
        <family val="1"/>
      </rPr>
      <t>1)</t>
    </r>
  </si>
  <si>
    <t>下田市</t>
  </si>
  <si>
    <t>－</t>
  </si>
  <si>
    <t>東伊豆町</t>
  </si>
  <si>
    <t>－</t>
  </si>
  <si>
    <r>
      <t>河津町</t>
    </r>
    <r>
      <rPr>
        <vertAlign val="superscript"/>
        <sz val="9"/>
        <rFont val="ＭＳ Ｐ明朝"/>
        <family val="1"/>
      </rPr>
      <t>2)</t>
    </r>
  </si>
  <si>
    <t>南伊豆町</t>
  </si>
  <si>
    <t>－</t>
  </si>
  <si>
    <t>松崎町</t>
  </si>
  <si>
    <t>－</t>
  </si>
  <si>
    <t>西伊豆町</t>
  </si>
  <si>
    <t>熱海市</t>
  </si>
  <si>
    <t>－</t>
  </si>
  <si>
    <t>伊東市</t>
  </si>
  <si>
    <r>
      <t>沼津市</t>
    </r>
    <r>
      <rPr>
        <vertAlign val="superscript"/>
        <sz val="9"/>
        <rFont val="ＭＳ Ｐ明朝"/>
        <family val="1"/>
      </rPr>
      <t>2)</t>
    </r>
  </si>
  <si>
    <t>・</t>
  </si>
  <si>
    <t>三島市</t>
  </si>
  <si>
    <t>裾野市</t>
  </si>
  <si>
    <t>伊豆市</t>
  </si>
  <si>
    <t>伊豆の国市</t>
  </si>
  <si>
    <t>函南町</t>
  </si>
  <si>
    <t>清水町</t>
  </si>
  <si>
    <t>長泉町</t>
  </si>
  <si>
    <t>富士市</t>
  </si>
  <si>
    <t>富士宮市</t>
  </si>
  <si>
    <t>島田市</t>
  </si>
  <si>
    <t>焼津市</t>
  </si>
  <si>
    <t>藤枝市</t>
  </si>
  <si>
    <t>牧之原市</t>
  </si>
  <si>
    <t>吉田町</t>
  </si>
  <si>
    <t>川根本町</t>
  </si>
  <si>
    <t>磐田市</t>
  </si>
  <si>
    <t>掛川市</t>
  </si>
  <si>
    <t>袋井市</t>
  </si>
  <si>
    <t>湖西市</t>
  </si>
  <si>
    <t>御前崎市</t>
  </si>
  <si>
    <t>菊川市</t>
  </si>
  <si>
    <t>森町</t>
  </si>
  <si>
    <t>－</t>
  </si>
  <si>
    <t>河津町</t>
  </si>
  <si>
    <t>沼津市</t>
  </si>
  <si>
    <t>－</t>
  </si>
  <si>
    <t>・</t>
  </si>
  <si>
    <t>・</t>
  </si>
  <si>
    <r>
      <t>小計</t>
    </r>
    <r>
      <rPr>
        <vertAlign val="superscript"/>
        <sz val="9"/>
        <rFont val="ＭＳ Ｐ明朝"/>
        <family val="1"/>
      </rPr>
      <t>3)</t>
    </r>
  </si>
  <si>
    <r>
      <t>静岡県</t>
    </r>
    <r>
      <rPr>
        <vertAlign val="superscript"/>
        <sz val="9"/>
        <rFont val="ＭＳ Ｐ明朝"/>
        <family val="1"/>
      </rPr>
      <t>3)</t>
    </r>
  </si>
  <si>
    <t>－</t>
  </si>
  <si>
    <t>・</t>
  </si>
  <si>
    <t>・</t>
  </si>
  <si>
    <r>
      <t>小計</t>
    </r>
    <r>
      <rPr>
        <vertAlign val="superscript"/>
        <sz val="9"/>
        <rFont val="ＭＳ Ｐ明朝"/>
        <family val="1"/>
      </rPr>
      <t>2)</t>
    </r>
  </si>
  <si>
    <r>
      <t>静岡県</t>
    </r>
    <r>
      <rPr>
        <vertAlign val="superscript"/>
        <sz val="9"/>
        <rFont val="ＭＳ Ｐ明朝"/>
        <family val="1"/>
      </rPr>
      <t>2)</t>
    </r>
  </si>
  <si>
    <t>－</t>
  </si>
  <si>
    <t>CPI最大ｺｰﾄﾞ1の者の数</t>
  </si>
  <si>
    <t>－</t>
  </si>
  <si>
    <t>・</t>
  </si>
  <si>
    <t>－</t>
  </si>
  <si>
    <t>・</t>
  </si>
  <si>
    <t>歯周疾患検診の受診状況と結果概要　〔平成27年度：全県〕</t>
  </si>
  <si>
    <t>歯周疾患検診の受診状況と結果概要〔平成27年度〕</t>
  </si>
  <si>
    <t>成人歯科保健事業の実施状況、重点歯科保健事業　〔平成27年度、28年度〕</t>
  </si>
  <si>
    <t>フッ化物塗布事業の実施状況〔平成27年度、平成28年度〕</t>
  </si>
  <si>
    <t>フッ化物洗口事業の実施状況〔平成28年度〕</t>
  </si>
  <si>
    <t>修正:平成29年7月14日</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</si>
</sst>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1\)"/>
    <numFmt numFmtId="178" formatCode="0_ "/>
    <numFmt numFmtId="179" formatCode="#,##0_);\(#,##0\)"/>
    <numFmt numFmtId="180" formatCode="0_);[Red]\(0\)"/>
    <numFmt numFmtId="181" formatCode="0.0"/>
    <numFmt numFmtId="182" formatCode="0.0_);[Red]\(0.0\)"/>
    <numFmt numFmtId="183" formatCode="#,##0_);[Red]\(#,##0\)"/>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0.0;[Red]\-#,##0.0"/>
    <numFmt numFmtId="191" formatCode="0.00000_ "/>
    <numFmt numFmtId="192" formatCode="0.0000_ "/>
    <numFmt numFmtId="193" formatCode="0.000_ "/>
    <numFmt numFmtId="194" formatCode="0.00_ "/>
    <numFmt numFmtId="195" formatCode="0.0_ "/>
    <numFmt numFmtId="196" formatCode="0.0;_저"/>
    <numFmt numFmtId="197" formatCode="0;_저"/>
    <numFmt numFmtId="198" formatCode="0.00;_저"/>
    <numFmt numFmtId="199" formatCode="##,#0_ \,#.##0"/>
    <numFmt numFmtId="200" formatCode="_ * #,##0_ ;_ * \-#,##0_ ;&quot;&quot;\ "/>
    <numFmt numFmtId="201" formatCode="#,##0.0_ ;[Red]\-#,##0.0\ "/>
    <numFmt numFmtId="202" formatCode="#,##0.00_ ;[Red]\-#,##0.00\ "/>
    <numFmt numFmtId="203" formatCode="[$-411]ggge&quot;年&quot;m&quot;月&quot;d&quot;日&quot;;@"/>
    <numFmt numFmtId="204" formatCode="#,##0.00000000000000_ ;[Red]\-#,##0.00000000000000\ "/>
    <numFmt numFmtId="205" formatCode="#,##0.000000000000000_ ;[Red]\-#,##0.000000000000000\ "/>
    <numFmt numFmtId="206" formatCode="#,##0.0000000000000_ ;[Red]\-#,##0.0000000000000\ "/>
    <numFmt numFmtId="207" formatCode="#,##0.0000000000000000_ ;[Red]\-#,##0.0000000000000000\ "/>
    <numFmt numFmtId="208" formatCode="#,##0.00000000000000000_ ;[Red]\-#,##0.00000000000000000\ "/>
    <numFmt numFmtId="209" formatCode="#,##0.000000000000000000_ ;[Red]\-#,##0.000000000000000000\ "/>
    <numFmt numFmtId="210" formatCode="#,##0.0000000000000000000_ ;[Red]\-#,##0.0000000000000000000\ "/>
    <numFmt numFmtId="211" formatCode="#,##0.00000000000000000000_ ;[Red]\-#,##0.00000000000000000000\ "/>
    <numFmt numFmtId="212" formatCode="#,##0.000000000000000000000_ ;[Red]\-#,##0.000000000000000000000\ "/>
    <numFmt numFmtId="213" formatCode="#,##0.0000000000000000000000_ ;[Red]\-#,##0.0000000000000000000000\ "/>
    <numFmt numFmtId="214" formatCode="#,##0.00000000000000000000000_ ;[Red]\-#,##0.00000000000000000000000\ "/>
    <numFmt numFmtId="215" formatCode="#,##0.000000000000000000000000_ ;[Red]\-#,##0.000000000000000000000000\ "/>
    <numFmt numFmtId="216" formatCode="#,##0.0000000000000000000000000_ ;[Red]\-#,##0.0000000000000000000000000\ "/>
    <numFmt numFmtId="217" formatCode="#,##0.00000000000000000000000000_ ;[Red]\-#,##0.00000000000000000000000000\ "/>
    <numFmt numFmtId="218" formatCode="#,##0.000000000000000000000000000_ ;[Red]\-#,##0.000000000000000000000000000\ "/>
    <numFmt numFmtId="219" formatCode="#,##0.0000000000000000000000000000_ ;[Red]\-#,##0.0000000000000000000000000000\ "/>
  </numFmts>
  <fonts count="70">
    <font>
      <sz val="11"/>
      <name val="ＭＳ Ｐゴシック"/>
      <family val="3"/>
    </font>
    <font>
      <sz val="6"/>
      <name val="ＭＳ Ｐゴシック"/>
      <family val="3"/>
    </font>
    <font>
      <sz val="9"/>
      <name val="ＭＳ Ｐゴシック"/>
      <family val="3"/>
    </font>
    <font>
      <sz val="10.5"/>
      <name val="ＭＳ Ｐ明朝"/>
      <family val="1"/>
    </font>
    <font>
      <sz val="11"/>
      <name val="ＭＳ Ｐ明朝"/>
      <family val="1"/>
    </font>
    <font>
      <sz val="10"/>
      <name val="ＭＳ Ｐ明朝"/>
      <family val="1"/>
    </font>
    <font>
      <sz val="11"/>
      <color indexed="12"/>
      <name val="ＭＳ Ｐ明朝"/>
      <family val="1"/>
    </font>
    <font>
      <u val="single"/>
      <sz val="8.25"/>
      <color indexed="12"/>
      <name val="ＭＳ Ｐゴシック"/>
      <family val="3"/>
    </font>
    <font>
      <u val="single"/>
      <sz val="8.25"/>
      <color indexed="36"/>
      <name val="ＭＳ Ｐゴシック"/>
      <family val="3"/>
    </font>
    <font>
      <sz val="16"/>
      <name val="ＭＳ Ｐゴシック"/>
      <family val="3"/>
    </font>
    <font>
      <sz val="16"/>
      <name val="ＭＳ Ｐ明朝"/>
      <family val="1"/>
    </font>
    <font>
      <sz val="14"/>
      <name val="ＭＳ Ｐゴシック"/>
      <family val="3"/>
    </font>
    <font>
      <sz val="8"/>
      <name val="ＭＳ Ｐ明朝"/>
      <family val="1"/>
    </font>
    <font>
      <sz val="20"/>
      <name val="ＭＳ Ｐゴシック"/>
      <family val="3"/>
    </font>
    <font>
      <sz val="18"/>
      <name val="ＭＳ Ｐ明朝"/>
      <family val="1"/>
    </font>
    <font>
      <sz val="12"/>
      <name val="ＭＳ Ｐ明朝"/>
      <family val="1"/>
    </font>
    <font>
      <sz val="11"/>
      <color indexed="8"/>
      <name val="ＭＳ Ｐ明朝"/>
      <family val="1"/>
    </font>
    <font>
      <sz val="18"/>
      <name val="ＭＳ Ｐゴシック"/>
      <family val="3"/>
    </font>
    <font>
      <sz val="12"/>
      <name val="ＭＳ 明朝"/>
      <family val="1"/>
    </font>
    <font>
      <sz val="8"/>
      <name val="Meiryo UI"/>
      <family val="3"/>
    </font>
    <font>
      <sz val="11"/>
      <name val="Meiryo UI"/>
      <family val="3"/>
    </font>
    <font>
      <sz val="7"/>
      <name val="Meiryo UI"/>
      <family val="3"/>
    </font>
    <font>
      <sz val="10"/>
      <name val="Meiryo UI"/>
      <family val="3"/>
    </font>
    <font>
      <vertAlign val="superscript"/>
      <sz val="11"/>
      <name val="Meiryo UI"/>
      <family val="3"/>
    </font>
    <font>
      <sz val="9"/>
      <name val="Meiryo UI"/>
      <family val="3"/>
    </font>
    <font>
      <sz val="10"/>
      <name val="ＭＳ Ｐゴシック"/>
      <family val="3"/>
    </font>
    <font>
      <sz val="8"/>
      <name val="ＭＳ Ｐゴシック"/>
      <family val="3"/>
    </font>
    <font>
      <sz val="12"/>
      <name val="Meiryo UI"/>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22"/>
      <name val="ＭＳ Ｐゴシック"/>
      <family val="3"/>
    </font>
    <font>
      <b/>
      <sz val="18"/>
      <name val="ＭＳ Ｐ明朝"/>
      <family val="1"/>
    </font>
    <font>
      <sz val="24"/>
      <name val="ＭＳ Ｐゴシック"/>
      <family val="3"/>
    </font>
    <font>
      <strike/>
      <sz val="12"/>
      <name val="Meiryo UI"/>
      <family val="3"/>
    </font>
    <font>
      <sz val="14"/>
      <name val="Meiryo UI"/>
      <family val="3"/>
    </font>
    <font>
      <b/>
      <sz val="12"/>
      <name val="Meiryo UI"/>
      <family val="3"/>
    </font>
    <font>
      <b/>
      <strike/>
      <sz val="12"/>
      <name val="Meiryo UI"/>
      <family val="3"/>
    </font>
    <font>
      <sz val="9"/>
      <name val="ＭＳ Ｐ明朝"/>
      <family val="1"/>
    </font>
    <font>
      <strike/>
      <sz val="9"/>
      <name val="Meiryo UI"/>
      <family val="3"/>
    </font>
    <font>
      <b/>
      <sz val="28"/>
      <name val="Meiryo UI"/>
      <family val="3"/>
    </font>
    <font>
      <sz val="28"/>
      <name val="Meiryo UI"/>
      <family val="3"/>
    </font>
    <font>
      <sz val="16"/>
      <name val="Meiryo UI"/>
      <family val="3"/>
    </font>
    <font>
      <b/>
      <sz val="30"/>
      <name val="Meiryo UI"/>
      <family val="3"/>
    </font>
    <font>
      <sz val="11"/>
      <color indexed="8"/>
      <name val="Meiryo UI"/>
      <family val="3"/>
    </font>
    <font>
      <sz val="9"/>
      <color indexed="9"/>
      <name val="ＭＳ Ｐ明朝"/>
      <family val="1"/>
    </font>
    <font>
      <sz val="9"/>
      <color indexed="8"/>
      <name val="ＭＳ Ｐ明朝"/>
      <family val="1"/>
    </font>
    <font>
      <vertAlign val="superscript"/>
      <sz val="9"/>
      <color indexed="8"/>
      <name val="ＭＳ Ｐ明朝"/>
      <family val="1"/>
    </font>
    <font>
      <sz val="9"/>
      <color indexed="10"/>
      <name val="ＭＳ Ｐ明朝"/>
      <family val="1"/>
    </font>
    <font>
      <vertAlign val="superscript"/>
      <sz val="9"/>
      <name val="ＭＳ Ｐ明朝"/>
      <family val="1"/>
    </font>
    <font>
      <sz val="10"/>
      <name val="ＭＳ 明朝"/>
      <family val="1"/>
    </font>
    <font>
      <sz val="9"/>
      <name val="ＭＳ 明朝"/>
      <family val="1"/>
    </font>
    <font>
      <sz val="9.5"/>
      <name val="ＭＳ Ｐゴシック"/>
      <family val="3"/>
    </font>
    <font>
      <sz val="20"/>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color indexed="63"/>
      </right>
      <top>
        <color indexed="63"/>
      </top>
      <bottom style="thin"/>
    </border>
    <border>
      <left style="dotted"/>
      <right style="hair"/>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thin"/>
      <right style="thin"/>
      <top style="dotted"/>
      <bottom style="thin"/>
    </border>
    <border>
      <left style="thin"/>
      <right style="thin"/>
      <top style="thin"/>
      <bottom style="thin"/>
    </border>
    <border>
      <left style="hair"/>
      <right style="hair"/>
      <top style="thin"/>
      <bottom style="thin"/>
    </border>
    <border>
      <left style="thin"/>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style="double"/>
      <right style="thin"/>
      <top style="thin"/>
      <bottom style="thin"/>
    </border>
    <border>
      <left style="thin"/>
      <right style="hair"/>
      <top style="dotted"/>
      <bottom style="thin"/>
    </border>
    <border>
      <left style="hair"/>
      <right style="thin"/>
      <top style="dotted"/>
      <bottom style="thin"/>
    </border>
    <border>
      <left style="hair"/>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style="hair"/>
      <top style="thin"/>
      <bottom style="dotted"/>
    </border>
    <border>
      <left style="hair"/>
      <right style="thin"/>
      <top style="thin"/>
      <bottom style="dotted"/>
    </border>
    <border>
      <left style="thin"/>
      <right>
        <color indexed="63"/>
      </right>
      <top style="thin"/>
      <bottom style="dotted"/>
    </border>
    <border>
      <left style="double"/>
      <right style="thin"/>
      <top style="thin"/>
      <bottom style="dotted"/>
    </border>
    <border>
      <left>
        <color indexed="63"/>
      </left>
      <right>
        <color indexed="63"/>
      </right>
      <top style="thin"/>
      <bottom style="dotted"/>
    </border>
    <border>
      <left style="thin"/>
      <right style="thin"/>
      <top style="dotted"/>
      <bottom style="dotted"/>
    </border>
    <border>
      <left style="thin"/>
      <right style="hair"/>
      <top style="dotted"/>
      <bottom style="dotted"/>
    </border>
    <border>
      <left style="hair"/>
      <right style="thin"/>
      <top style="dotted"/>
      <bottom style="dotted"/>
    </border>
    <border>
      <left style="thin"/>
      <right>
        <color indexed="63"/>
      </right>
      <top style="dotted"/>
      <bottom style="dotted"/>
    </border>
    <border>
      <left style="double"/>
      <right style="thin"/>
      <top style="dotted"/>
      <bottom style="dotted"/>
    </border>
    <border>
      <left>
        <color indexed="63"/>
      </left>
      <right>
        <color indexed="63"/>
      </right>
      <top style="dotted"/>
      <bottom style="dotted"/>
    </border>
    <border>
      <left style="thin"/>
      <right style="thin"/>
      <top style="dotted"/>
      <bottom>
        <color indexed="63"/>
      </bottom>
    </border>
    <border>
      <left style="thin"/>
      <right style="double"/>
      <top style="dotted"/>
      <bottom style="dotted"/>
    </border>
    <border>
      <left style="thin"/>
      <right style="hair"/>
      <top style="dotted"/>
      <bottom>
        <color indexed="63"/>
      </bottom>
    </border>
    <border>
      <left style="hair"/>
      <right style="thin"/>
      <top style="dotted"/>
      <bottom>
        <color indexed="63"/>
      </bottom>
    </border>
    <border>
      <left style="thin"/>
      <right>
        <color indexed="63"/>
      </right>
      <top style="dotted"/>
      <bottom>
        <color indexed="63"/>
      </bottom>
    </border>
    <border>
      <left style="double"/>
      <right style="thin"/>
      <top style="dotted"/>
      <bottom>
        <color indexed="63"/>
      </bottom>
    </border>
    <border>
      <left>
        <color indexed="63"/>
      </left>
      <right>
        <color indexed="63"/>
      </right>
      <top style="dotted"/>
      <bottom>
        <color indexed="63"/>
      </bottom>
    </border>
    <border>
      <left style="thin"/>
      <right>
        <color indexed="63"/>
      </right>
      <top style="dotted"/>
      <bottom style="thin"/>
    </border>
    <border>
      <left style="thin"/>
      <right style="hair"/>
      <top style="thin"/>
      <bottom>
        <color indexed="63"/>
      </bottom>
    </border>
    <border>
      <left style="thin"/>
      <right>
        <color indexed="63"/>
      </right>
      <top style="thin"/>
      <bottom>
        <color indexed="63"/>
      </bottom>
    </border>
    <border>
      <left style="double"/>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double"/>
      <right style="thin"/>
      <top>
        <color indexed="63"/>
      </top>
      <bottom>
        <color indexed="63"/>
      </bottom>
    </border>
    <border>
      <left style="double"/>
      <right style="thin"/>
      <top style="dotted"/>
      <bottom style="thin"/>
    </border>
    <border>
      <left>
        <color indexed="63"/>
      </left>
      <right>
        <color indexed="63"/>
      </right>
      <top style="dotted"/>
      <bottom style="thin"/>
    </border>
    <border>
      <left style="thin"/>
      <right style="thin"/>
      <top>
        <color indexed="63"/>
      </top>
      <bottom style="dotted"/>
    </border>
    <border>
      <left style="thin"/>
      <right style="hair"/>
      <top>
        <color indexed="63"/>
      </top>
      <bottom style="dotted"/>
    </border>
    <border>
      <left style="hair"/>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color indexed="8"/>
      </left>
      <right style="thin">
        <color indexed="8"/>
      </right>
      <top style="dotted">
        <color indexed="8"/>
      </top>
      <bottom style="dotted">
        <color indexed="8"/>
      </bottom>
    </border>
    <border>
      <left style="thin">
        <color indexed="8"/>
      </left>
      <right style="hair">
        <color indexed="8"/>
      </right>
      <top style="dotted">
        <color indexed="8"/>
      </top>
      <bottom style="dotted">
        <color indexed="8"/>
      </bottom>
    </border>
    <border>
      <left style="hair">
        <color indexed="8"/>
      </left>
      <right style="thin">
        <color indexed="8"/>
      </right>
      <top style="dotted">
        <color indexed="8"/>
      </top>
      <bottom style="dotted">
        <color indexed="8"/>
      </bottom>
    </border>
    <border>
      <left style="double"/>
      <right style="thin"/>
      <top>
        <color indexed="63"/>
      </top>
      <bottom style="dotted"/>
    </border>
    <border>
      <left style="thin">
        <color indexed="8"/>
      </left>
      <right>
        <color indexed="63"/>
      </right>
      <top style="dotted">
        <color indexed="8"/>
      </top>
      <bottom style="dotted">
        <color indexed="8"/>
      </bottom>
    </border>
    <border>
      <left style="double">
        <color indexed="8"/>
      </left>
      <right style="thin">
        <color indexed="8"/>
      </right>
      <top style="dotted">
        <color indexed="8"/>
      </top>
      <bottom style="dotted">
        <color indexed="8"/>
      </bottom>
    </border>
    <border>
      <left>
        <color indexed="63"/>
      </left>
      <right>
        <color indexed="63"/>
      </right>
      <top style="dotted">
        <color indexed="8"/>
      </top>
      <bottom style="dotted">
        <color indexed="8"/>
      </bottom>
    </border>
    <border>
      <left style="double"/>
      <right style="thin"/>
      <top>
        <color indexed="63"/>
      </top>
      <bottom style="thin"/>
    </border>
    <border>
      <left style="hair"/>
      <right style="hair"/>
      <top style="thin"/>
      <bottom style="dotted"/>
    </border>
    <border>
      <left style="thin"/>
      <right style="hair"/>
      <top style="thin"/>
      <bottom style="dashed"/>
    </border>
    <border>
      <left style="hair"/>
      <right style="hair"/>
      <top style="thin"/>
      <bottom style="dashed"/>
    </border>
    <border>
      <left>
        <color indexed="63"/>
      </left>
      <right style="thin"/>
      <top style="thin"/>
      <bottom style="dashed"/>
    </border>
    <border>
      <left style="hair"/>
      <right style="hair"/>
      <top>
        <color indexed="63"/>
      </top>
      <bottom style="dotted"/>
    </border>
    <border>
      <left style="thin"/>
      <right style="thin"/>
      <top style="thin"/>
      <bottom style="dashed"/>
    </border>
    <border>
      <left style="hair"/>
      <right style="hair"/>
      <top style="dotted"/>
      <bottom style="dotted"/>
    </border>
    <border>
      <left style="thin"/>
      <right style="thin"/>
      <top style="dashed"/>
      <bottom style="dashed"/>
    </border>
    <border>
      <left style="thin"/>
      <right style="hair"/>
      <top style="dashed"/>
      <bottom style="dashed"/>
    </border>
    <border>
      <left style="hair"/>
      <right style="hair"/>
      <top style="dashed"/>
      <bottom style="dashed"/>
    </border>
    <border>
      <left>
        <color indexed="63"/>
      </left>
      <right style="thin"/>
      <top style="dashed"/>
      <bottom style="dashed"/>
    </border>
    <border>
      <left style="hair"/>
      <right style="hair"/>
      <top style="dotted"/>
      <bottom>
        <color indexed="63"/>
      </bottom>
    </border>
    <border>
      <left style="thin"/>
      <right style="thin"/>
      <top style="dashed"/>
      <bottom style="thin"/>
    </border>
    <border>
      <left style="thin"/>
      <right style="hair"/>
      <top style="dashed"/>
      <bottom style="thin"/>
    </border>
    <border>
      <left style="hair"/>
      <right style="hair"/>
      <top style="dashed"/>
      <bottom style="thin"/>
    </border>
    <border>
      <left>
        <color indexed="63"/>
      </left>
      <right style="thin"/>
      <top style="dashed"/>
      <bottom style="thin"/>
    </border>
    <border>
      <left style="hair"/>
      <right style="hair"/>
      <top style="dotted"/>
      <bottom style="thin"/>
    </border>
    <border>
      <left style="hair">
        <color indexed="8"/>
      </left>
      <right style="hair">
        <color indexed="8"/>
      </right>
      <top style="dotted">
        <color indexed="8"/>
      </top>
      <bottom style="dotted">
        <color indexed="8"/>
      </bottom>
    </border>
    <border>
      <left style="thin"/>
      <right style="thin"/>
      <top style="dotted"/>
      <bottom style="double"/>
    </border>
    <border>
      <left style="thin"/>
      <right style="hair"/>
      <top style="dashed"/>
      <bottom style="double"/>
    </border>
    <border>
      <left style="hair"/>
      <right style="hair"/>
      <top style="dashed"/>
      <bottom style="double"/>
    </border>
    <border>
      <left>
        <color indexed="63"/>
      </left>
      <right style="thin"/>
      <top style="dashed"/>
      <bottom style="double"/>
    </border>
    <border>
      <left style="hair"/>
      <right style="thin"/>
      <top style="double"/>
      <bottom style="thin"/>
    </border>
    <border>
      <left style="thin"/>
      <right style="hair"/>
      <top style="double"/>
      <bottom style="thin"/>
    </border>
    <border>
      <left style="thin"/>
      <right>
        <color indexed="63"/>
      </right>
      <top style="double"/>
      <bottom style="thin"/>
    </border>
    <border>
      <left style="hair"/>
      <right style="hair"/>
      <top style="double"/>
      <bottom style="thin"/>
    </border>
    <border>
      <left style="thin"/>
      <right style="thin"/>
      <top style="double"/>
      <bottom style="thin"/>
    </border>
    <border>
      <left>
        <color indexed="63"/>
      </left>
      <right style="thin"/>
      <top>
        <color indexed="63"/>
      </top>
      <bottom>
        <color indexed="63"/>
      </bottom>
    </border>
    <border>
      <left style="thin"/>
      <right style="hair"/>
      <top style="thin"/>
      <bottom style="double"/>
    </border>
    <border>
      <left style="hair"/>
      <right style="thin"/>
      <top style="thin"/>
      <bottom style="double"/>
    </border>
    <border>
      <left style="thin"/>
      <right>
        <color indexed="63"/>
      </right>
      <top style="thin"/>
      <bottom style="double"/>
    </border>
    <border>
      <left style="hair"/>
      <right style="hair"/>
      <top style="thin"/>
      <bottom style="double"/>
    </border>
    <border>
      <left style="thin"/>
      <right style="thin"/>
      <top style="thin"/>
      <bottom style="double"/>
    </border>
    <border>
      <left>
        <color indexed="63"/>
      </left>
      <right style="thin"/>
      <top style="thin"/>
      <bottom style="double"/>
    </border>
    <border>
      <left style="thin">
        <color indexed="8"/>
      </left>
      <right style="thin">
        <color indexed="8"/>
      </right>
      <top style="dashed">
        <color indexed="8"/>
      </top>
      <bottom style="dashed">
        <color indexed="8"/>
      </bottom>
    </border>
    <border>
      <left style="thin">
        <color indexed="8"/>
      </left>
      <right style="hair">
        <color indexed="8"/>
      </right>
      <top style="dashed">
        <color indexed="8"/>
      </top>
      <bottom style="dashed">
        <color indexed="8"/>
      </bottom>
    </border>
    <border>
      <left style="hair">
        <color indexed="8"/>
      </left>
      <right style="hair">
        <color indexed="8"/>
      </right>
      <top style="dashed">
        <color indexed="8"/>
      </top>
      <bottom style="dashed">
        <color indexed="8"/>
      </bottom>
    </border>
    <border>
      <left>
        <color indexed="63"/>
      </left>
      <right style="thin">
        <color indexed="8"/>
      </right>
      <top style="dashed">
        <color indexed="8"/>
      </top>
      <bottom style="dashed">
        <color indexed="8"/>
      </bottom>
    </border>
    <border>
      <left style="thin"/>
      <right style="hair"/>
      <top style="dotted"/>
      <bottom style="double"/>
    </border>
    <border>
      <left style="thin"/>
      <right style="thin"/>
      <top style="dashed"/>
      <bottom style="double"/>
    </border>
    <border>
      <left>
        <color indexed="63"/>
      </left>
      <right style="hair"/>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tted"/>
    </border>
    <border>
      <left>
        <color indexed="63"/>
      </left>
      <right style="thin">
        <color indexed="8"/>
      </right>
      <top style="dotted">
        <color indexed="8"/>
      </top>
      <bottom style="dotted">
        <color indexed="8"/>
      </bottom>
    </border>
    <border>
      <left>
        <color indexed="63"/>
      </left>
      <right style="thin"/>
      <top style="thin"/>
      <bottom style="thin"/>
    </border>
    <border>
      <left style="hair"/>
      <right>
        <color indexed="63"/>
      </right>
      <top style="thin"/>
      <bottom style="thin"/>
    </border>
    <border>
      <left style="double"/>
      <right style="hair"/>
      <top style="thin"/>
      <bottom style="thin"/>
    </border>
    <border>
      <left style="hair"/>
      <right>
        <color indexed="63"/>
      </right>
      <top>
        <color indexed="63"/>
      </top>
      <bottom>
        <color indexed="63"/>
      </bottom>
    </border>
    <border>
      <left style="double"/>
      <right style="hair"/>
      <top>
        <color indexed="63"/>
      </top>
      <bottom>
        <color indexed="63"/>
      </bottom>
    </border>
    <border>
      <left style="hair"/>
      <right style="hair"/>
      <top style="thin"/>
      <bottom>
        <color indexed="63"/>
      </bottom>
    </border>
    <border>
      <left style="hair"/>
      <right>
        <color indexed="63"/>
      </right>
      <top style="thin"/>
      <bottom>
        <color indexed="63"/>
      </bottom>
    </border>
    <border>
      <left style="double"/>
      <right style="hair"/>
      <top style="thin"/>
      <bottom>
        <color indexed="63"/>
      </bottom>
    </border>
    <border>
      <left style="double"/>
      <right style="hair"/>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double"/>
      <right style="hair"/>
      <top style="hair"/>
      <bottom style="hair"/>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double"/>
      <right style="hair">
        <color indexed="8"/>
      </right>
      <top style="thin">
        <color indexed="8"/>
      </top>
      <bottom style="thin">
        <color indexed="8"/>
      </bottom>
    </border>
    <border>
      <left style="hair"/>
      <right style="thin"/>
      <top style="hair"/>
      <bottom style="hair"/>
    </border>
    <border>
      <left style="hair">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right>
        <color indexed="63"/>
      </right>
      <top>
        <color indexed="63"/>
      </top>
      <bottom style="dotted"/>
    </border>
    <border>
      <left>
        <color indexed="63"/>
      </left>
      <right style="hair"/>
      <top>
        <color indexed="63"/>
      </top>
      <bottom style="dotted"/>
    </border>
    <border>
      <left style="hair"/>
      <right style="dotted"/>
      <top>
        <color indexed="63"/>
      </top>
      <bottom style="dotted"/>
    </border>
    <border>
      <left style="dotted"/>
      <right style="hair"/>
      <top>
        <color indexed="63"/>
      </top>
      <bottom style="dotted"/>
    </border>
    <border>
      <left style="hair"/>
      <right>
        <color indexed="63"/>
      </right>
      <top style="thin"/>
      <bottom style="dotted"/>
    </border>
    <border>
      <left style="thin"/>
      <right style="dotted"/>
      <top style="thin"/>
      <bottom style="dotted"/>
    </border>
    <border>
      <left style="dotted"/>
      <right style="thin"/>
      <top style="thin"/>
      <bottom style="dotted"/>
    </border>
    <border>
      <left style="hair"/>
      <right>
        <color indexed="63"/>
      </right>
      <top style="dotted"/>
      <bottom style="dotted"/>
    </border>
    <border>
      <left>
        <color indexed="63"/>
      </left>
      <right style="hair"/>
      <top style="dotted"/>
      <bottom style="dotted"/>
    </border>
    <border>
      <left style="hair"/>
      <right style="dotted"/>
      <top style="dotted"/>
      <bottom style="dotted"/>
    </border>
    <border>
      <left style="dotted"/>
      <right style="hair"/>
      <top style="dotted"/>
      <bottom style="dotted"/>
    </border>
    <border>
      <left style="thin"/>
      <right style="dotted"/>
      <top style="dotted"/>
      <bottom style="dotted"/>
    </border>
    <border>
      <left style="dotted"/>
      <right style="thin"/>
      <top style="dotted"/>
      <bottom style="dotted"/>
    </border>
    <border>
      <left style="hair"/>
      <right style="dotted"/>
      <top style="dotted"/>
      <bottom>
        <color indexed="63"/>
      </bottom>
    </border>
    <border>
      <left style="dotted"/>
      <right style="hair"/>
      <top style="dotted"/>
      <bottom>
        <color indexed="63"/>
      </bottom>
    </border>
    <border>
      <left style="hair"/>
      <right>
        <color indexed="63"/>
      </right>
      <top style="dotted"/>
      <bottom>
        <color indexed="63"/>
      </bottom>
    </border>
    <border>
      <left>
        <color indexed="63"/>
      </left>
      <right style="hair"/>
      <top style="dotted"/>
      <bottom>
        <color indexed="63"/>
      </bottom>
    </border>
    <border>
      <left style="hair"/>
      <right>
        <color indexed="63"/>
      </right>
      <top style="dotted"/>
      <bottom style="thin"/>
    </border>
    <border>
      <left>
        <color indexed="63"/>
      </left>
      <right style="hair"/>
      <top style="thin"/>
      <bottom style="dotted"/>
    </border>
    <border>
      <left style="hair"/>
      <right style="dotted"/>
      <top style="thin"/>
      <bottom style="dotted"/>
    </border>
    <border>
      <left>
        <color indexed="63"/>
      </left>
      <right style="hair"/>
      <top style="dotted"/>
      <bottom style="thin"/>
    </border>
    <border>
      <left style="hair"/>
      <right style="dotted"/>
      <top style="dotted"/>
      <bottom style="thin"/>
    </border>
    <border>
      <left style="dotted"/>
      <right style="hair"/>
      <top style="dotted"/>
      <bottom style="thin"/>
    </border>
    <border>
      <left style="thin"/>
      <right style="dotted"/>
      <top style="dotted"/>
      <bottom style="thin"/>
    </border>
    <border>
      <left style="dotted"/>
      <right style="thin"/>
      <top style="dotted"/>
      <bottom style="thin"/>
    </border>
    <border>
      <left style="dotted"/>
      <right style="hair"/>
      <top style="thin"/>
      <bottom style="dotted"/>
    </border>
    <border>
      <left>
        <color indexed="63"/>
      </left>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thin"/>
      <right style="dotted"/>
      <top>
        <color indexed="63"/>
      </top>
      <bottom style="dotted"/>
    </border>
    <border>
      <left style="dotted"/>
      <right style="thin"/>
      <top>
        <color indexed="63"/>
      </top>
      <bottom style="dotted"/>
    </border>
    <border>
      <left style="hair">
        <color indexed="8"/>
      </left>
      <right>
        <color indexed="63"/>
      </right>
      <top style="dotted">
        <color indexed="8"/>
      </top>
      <bottom style="dotted">
        <color indexed="8"/>
      </bottom>
    </border>
    <border>
      <left style="thin"/>
      <right style="hair"/>
      <top style="dotted">
        <color indexed="8"/>
      </top>
      <bottom style="dotted">
        <color indexed="8"/>
      </bottom>
    </border>
    <border>
      <left style="hair"/>
      <right style="hair"/>
      <top style="dotted">
        <color indexed="8"/>
      </top>
      <bottom style="dotted">
        <color indexed="8"/>
      </bottom>
    </border>
    <border>
      <left style="hair"/>
      <right style="thin"/>
      <top style="dotted">
        <color indexed="8"/>
      </top>
      <bottom style="dotted">
        <color indexed="8"/>
      </bottom>
    </border>
    <border>
      <left>
        <color indexed="63"/>
      </left>
      <right style="hair">
        <color indexed="8"/>
      </right>
      <top style="dotted">
        <color indexed="8"/>
      </top>
      <bottom style="dotted">
        <color indexed="8"/>
      </bottom>
    </border>
    <border>
      <left style="hair">
        <color indexed="8"/>
      </left>
      <right style="dotted">
        <color indexed="8"/>
      </right>
      <top style="dotted">
        <color indexed="8"/>
      </top>
      <bottom style="dotted">
        <color indexed="8"/>
      </bottom>
    </border>
    <border>
      <left style="dotted">
        <color indexed="8"/>
      </left>
      <right style="hair">
        <color indexed="8"/>
      </right>
      <top style="dotted">
        <color indexed="8"/>
      </top>
      <bottom style="dotted">
        <color indexed="8"/>
      </bottom>
    </border>
    <border>
      <left style="thin">
        <color indexed="8"/>
      </left>
      <right style="dotted">
        <color indexed="8"/>
      </right>
      <top style="dotted">
        <color indexed="8"/>
      </top>
      <bottom style="dotted">
        <color indexed="8"/>
      </bottom>
    </border>
    <border>
      <left style="dotted">
        <color indexed="8"/>
      </left>
      <right style="thin">
        <color indexed="8"/>
      </right>
      <top style="dotted">
        <color indexed="8"/>
      </top>
      <bottom style="dotted">
        <color indexed="8"/>
      </bottom>
    </border>
    <border>
      <left style="hair"/>
      <right style="hair"/>
      <top style="dotted"/>
      <bottom style="double"/>
    </border>
    <border>
      <left style="hair"/>
      <right style="thin"/>
      <top style="dotted"/>
      <bottom style="double"/>
    </border>
    <border>
      <left style="hair"/>
      <right>
        <color indexed="63"/>
      </right>
      <top style="dotted"/>
      <bottom style="double"/>
    </border>
    <border>
      <left>
        <color indexed="63"/>
      </left>
      <right style="hair"/>
      <top style="dotted"/>
      <bottom style="double"/>
    </border>
    <border>
      <left style="hair"/>
      <right style="dotted"/>
      <top style="dotted"/>
      <bottom style="double"/>
    </border>
    <border>
      <left style="dotted"/>
      <right style="hair"/>
      <top style="dotted"/>
      <bottom style="double"/>
    </border>
    <border>
      <left style="thin"/>
      <right style="dotted"/>
      <top style="dotted"/>
      <bottom style="double"/>
    </border>
    <border>
      <left style="dotted"/>
      <right style="thin"/>
      <top style="dotted"/>
      <bottom style="double"/>
    </border>
    <border>
      <left style="hair"/>
      <right style="dotted"/>
      <top>
        <color indexed="63"/>
      </top>
      <bottom style="thin"/>
    </border>
    <border>
      <left style="thin"/>
      <right style="hair"/>
      <top style="double"/>
      <bottom>
        <color indexed="63"/>
      </bottom>
    </border>
    <border>
      <left style="hair"/>
      <right style="hair"/>
      <top style="double"/>
      <bottom>
        <color indexed="63"/>
      </bottom>
    </border>
    <border>
      <left style="hair"/>
      <right>
        <color indexed="63"/>
      </right>
      <top style="double"/>
      <bottom style="thin"/>
    </border>
    <border>
      <left style="thin"/>
      <right style="dotted"/>
      <top>
        <color indexed="63"/>
      </top>
      <bottom style="thin"/>
    </border>
    <border>
      <left style="dotted"/>
      <right style="thin"/>
      <top>
        <color indexed="63"/>
      </top>
      <bottom style="thin"/>
    </border>
    <border>
      <left style="hair"/>
      <right>
        <color indexed="63"/>
      </right>
      <top style="thin"/>
      <bottom style="double"/>
    </border>
    <border>
      <left>
        <color indexed="63"/>
      </left>
      <right style="hair"/>
      <top style="thin"/>
      <bottom style="double"/>
    </border>
    <border>
      <left style="hair"/>
      <right style="dotted"/>
      <top style="thin"/>
      <bottom style="double"/>
    </border>
    <border>
      <left style="dotted"/>
      <right style="hair"/>
      <top style="thin"/>
      <bottom style="double"/>
    </border>
    <border>
      <left style="thin"/>
      <right style="dotted"/>
      <top style="thin"/>
      <bottom style="double"/>
    </border>
    <border>
      <left style="dotted"/>
      <right style="thin"/>
      <top style="thin"/>
      <bottom style="double"/>
    </border>
    <border>
      <left style="hair"/>
      <right style="hair"/>
      <top style="double"/>
      <bottom style="medium"/>
    </border>
    <border>
      <left style="thin"/>
      <right style="hair"/>
      <top style="double"/>
      <bottom style="medium"/>
    </border>
    <border>
      <left style="hair"/>
      <right style="thin"/>
      <top style="double"/>
      <bottom style="medium"/>
    </border>
    <border>
      <left style="hair"/>
      <right>
        <color indexed="63"/>
      </right>
      <top style="double"/>
      <bottom style="medium"/>
    </border>
    <border>
      <left>
        <color indexed="63"/>
      </left>
      <right style="hair"/>
      <top style="double"/>
      <bottom style="medium"/>
    </border>
    <border>
      <left style="hair"/>
      <right style="dotted"/>
      <top style="double"/>
      <bottom style="medium"/>
    </border>
    <border>
      <left style="dotted"/>
      <right style="hair"/>
      <top style="double"/>
      <bottom style="medium"/>
    </border>
    <border>
      <left style="thin"/>
      <right style="thin"/>
      <top style="double"/>
      <bottom style="medium"/>
    </border>
    <border>
      <left style="thin"/>
      <right style="dotted"/>
      <top style="double"/>
      <bottom style="medium"/>
    </border>
    <border>
      <left style="dotted"/>
      <right style="thin"/>
      <top style="double"/>
      <bottom style="medium"/>
    </border>
    <border>
      <left>
        <color indexed="63"/>
      </left>
      <right style="hair"/>
      <top style="double"/>
      <bottom style="thin"/>
    </border>
    <border>
      <left style="thin"/>
      <right style="hair">
        <color indexed="8"/>
      </right>
      <top style="dotted">
        <color indexed="8"/>
      </top>
      <bottom style="dotted">
        <color indexed="8"/>
      </bottom>
    </border>
    <border>
      <left style="hair">
        <color indexed="8"/>
      </left>
      <right style="thin"/>
      <top style="dotted">
        <color indexed="8"/>
      </top>
      <bottom style="dotted">
        <color indexed="8"/>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hair"/>
      <right style="medium"/>
      <top style="thin"/>
      <bottom style="double"/>
    </border>
    <border>
      <left style="medium"/>
      <right>
        <color indexed="63"/>
      </right>
      <top style="double"/>
      <bottom style="hair"/>
    </border>
    <border>
      <left>
        <color indexed="63"/>
      </left>
      <right>
        <color indexed="63"/>
      </right>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style="medium"/>
      <top style="double"/>
      <bottom style="hair"/>
    </border>
    <border>
      <left style="medium"/>
      <right>
        <color indexed="63"/>
      </right>
      <top style="hair"/>
      <bottom style="hair"/>
    </border>
    <border>
      <left>
        <color indexed="63"/>
      </left>
      <right>
        <color indexed="63"/>
      </right>
      <top style="hair"/>
      <bottom style="hair"/>
    </border>
    <border>
      <left style="hair"/>
      <right style="medium"/>
      <top style="hair"/>
      <bottom style="hair"/>
    </border>
    <border>
      <left style="medium"/>
      <right>
        <color indexed="63"/>
      </right>
      <top style="hair"/>
      <bottom style="thin"/>
    </border>
    <border>
      <left>
        <color indexed="63"/>
      </left>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medium"/>
      <right>
        <color indexed="63"/>
      </right>
      <top style="thin"/>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color indexed="63"/>
      </left>
      <right>
        <color indexed="63"/>
      </right>
      <top style="double"/>
      <bottom style="medium"/>
    </border>
    <border>
      <left style="medium"/>
      <right>
        <color indexed="63"/>
      </right>
      <top style="hair"/>
      <bottom style="medium"/>
    </border>
    <border>
      <left>
        <color indexed="63"/>
      </left>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bottom style="double"/>
    </border>
    <border>
      <left>
        <color indexed="63"/>
      </left>
      <right>
        <color indexed="63"/>
      </right>
      <top>
        <color indexed="63"/>
      </top>
      <bottom style="medium"/>
    </border>
    <border>
      <left style="thin"/>
      <right style="dotted"/>
      <top style="thin"/>
      <bottom>
        <color indexed="63"/>
      </bottom>
    </border>
    <border>
      <left style="thin"/>
      <right style="dotted"/>
      <top>
        <color indexed="63"/>
      </top>
      <bottom>
        <color indexed="63"/>
      </bottom>
    </border>
    <border>
      <left style="dotted"/>
      <right style="thin"/>
      <top style="thin"/>
      <bottom>
        <color indexed="63"/>
      </bottom>
    </border>
    <border>
      <left style="dotted"/>
      <right style="thin"/>
      <top>
        <color indexed="63"/>
      </top>
      <bottom>
        <color indexed="63"/>
      </bottom>
    </border>
    <border>
      <left style="dotted"/>
      <right>
        <color indexed="63"/>
      </right>
      <top style="thin"/>
      <bottom style="hair"/>
    </border>
    <border>
      <left>
        <color indexed="63"/>
      </left>
      <right style="thin"/>
      <top style="thin"/>
      <bottom style="hair"/>
    </border>
    <border>
      <left style="thin"/>
      <right>
        <color indexed="63"/>
      </right>
      <top style="double"/>
      <bottom style="medium"/>
    </border>
    <border>
      <left>
        <color indexed="63"/>
      </left>
      <right style="thin"/>
      <top style="double"/>
      <bottom style="medium"/>
    </border>
    <border>
      <left style="thin"/>
      <right style="thin"/>
      <top>
        <color indexed="63"/>
      </top>
      <bottom style="double"/>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hair"/>
      <right style="dotted"/>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18" fillId="0" borderId="0">
      <alignment/>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45" fillId="4" borderId="0" applyNumberFormat="0" applyBorder="0" applyAlignment="0" applyProtection="0"/>
  </cellStyleXfs>
  <cellXfs count="1561">
    <xf numFmtId="0" fontId="0" fillId="0" borderId="0" xfId="0"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Alignment="1">
      <alignment/>
    </xf>
    <xf numFmtId="0" fontId="3" fillId="0" borderId="0" xfId="0" applyFont="1" applyFill="1" applyBorder="1" applyAlignment="1">
      <alignment horizontal="left" vertical="center"/>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vertical="center" shrinkToFit="1"/>
    </xf>
    <xf numFmtId="0" fontId="4"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distributed" vertical="center"/>
    </xf>
    <xf numFmtId="17" fontId="4" fillId="0" borderId="0" xfId="0" applyNumberFormat="1" applyFont="1" applyFill="1" applyAlignment="1">
      <alignment/>
    </xf>
    <xf numFmtId="0" fontId="4" fillId="0" borderId="0" xfId="0" applyFont="1" applyFill="1" applyBorder="1" applyAlignment="1">
      <alignment horizontal="center" vertical="center"/>
    </xf>
    <xf numFmtId="0" fontId="4" fillId="0" borderId="0" xfId="0" applyFont="1" applyFill="1" applyAlignment="1">
      <alignment horizontal="left" vertical="center" indent="1"/>
    </xf>
    <xf numFmtId="0" fontId="4" fillId="0" borderId="0" xfId="0" applyFont="1" applyFill="1" applyAlignment="1">
      <alignment horizontal="center"/>
    </xf>
    <xf numFmtId="0" fontId="5" fillId="0" borderId="0" xfId="0" applyFont="1" applyFill="1" applyAlignment="1">
      <alignment/>
    </xf>
    <xf numFmtId="0" fontId="4" fillId="0" borderId="0" xfId="0" applyFont="1" applyFill="1" applyAlignment="1">
      <alignment vertical="center"/>
    </xf>
    <xf numFmtId="0" fontId="0" fillId="0" borderId="0" xfId="0" applyFont="1" applyFill="1" applyAlignment="1">
      <alignment vertical="center"/>
    </xf>
    <xf numFmtId="0" fontId="4" fillId="0" borderId="10" xfId="0" applyFont="1" applyFill="1" applyBorder="1" applyAlignment="1">
      <alignment horizontal="right"/>
    </xf>
    <xf numFmtId="0" fontId="0" fillId="0" borderId="0" xfId="0" applyFont="1" applyFill="1" applyAlignment="1">
      <alignment/>
    </xf>
    <xf numFmtId="0" fontId="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xf>
    <xf numFmtId="0" fontId="4" fillId="0" borderId="0" xfId="0" applyFont="1" applyFill="1" applyBorder="1" applyAlignment="1">
      <alignment horizontal="left" vertical="center" wrapText="1"/>
    </xf>
    <xf numFmtId="0" fontId="14" fillId="0" borderId="0" xfId="0" applyFont="1" applyFill="1" applyAlignment="1">
      <alignment horizontal="center" vertical="center"/>
    </xf>
    <xf numFmtId="0" fontId="5" fillId="0" borderId="10" xfId="0" applyFont="1" applyFill="1" applyBorder="1" applyAlignment="1">
      <alignment horizontal="right" vertical="center"/>
    </xf>
    <xf numFmtId="0" fontId="5" fillId="0"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11" fillId="0" borderId="0" xfId="0" applyFont="1" applyFill="1" applyAlignment="1">
      <alignment/>
    </xf>
    <xf numFmtId="0" fontId="10"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0" fillId="0" borderId="0" xfId="0" applyFont="1" applyFill="1" applyAlignment="1">
      <alignment horizontal="left" vertical="center"/>
    </xf>
    <xf numFmtId="0" fontId="4" fillId="0" borderId="10" xfId="0" applyFont="1" applyFill="1" applyBorder="1" applyAlignment="1">
      <alignment horizontal="left"/>
    </xf>
    <xf numFmtId="183" fontId="4" fillId="0" borderId="0" xfId="0" applyNumberFormat="1" applyFont="1" applyFill="1" applyAlignment="1">
      <alignment horizontal="right"/>
    </xf>
    <xf numFmtId="0" fontId="15"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xf>
    <xf numFmtId="183" fontId="4" fillId="0" borderId="0" xfId="0" applyNumberFormat="1" applyFont="1" applyFill="1" applyAlignment="1">
      <alignment horizontal="lef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Border="1" applyAlignment="1">
      <alignment horizontal="left" vertical="center"/>
    </xf>
    <xf numFmtId="0" fontId="4" fillId="0" borderId="0" xfId="0" applyFont="1" applyFill="1" applyBorder="1" applyAlignment="1">
      <alignment vertical="center"/>
    </xf>
    <xf numFmtId="0" fontId="17" fillId="0" borderId="0" xfId="0" applyFont="1" applyFill="1" applyAlignment="1">
      <alignment horizontal="left" vertical="center"/>
    </xf>
    <xf numFmtId="0" fontId="9" fillId="0" borderId="0" xfId="0" applyFont="1" applyFill="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xf>
    <xf numFmtId="0" fontId="4" fillId="0" borderId="11" xfId="0" applyFont="1" applyFill="1" applyBorder="1" applyAlignment="1">
      <alignment vertical="center"/>
    </xf>
    <xf numFmtId="0" fontId="12" fillId="0" borderId="0" xfId="0" applyFont="1" applyFill="1" applyAlignment="1">
      <alignment horizontal="center" vertical="center"/>
    </xf>
    <xf numFmtId="0" fontId="12" fillId="0" borderId="11" xfId="0" applyFont="1" applyFill="1" applyBorder="1" applyAlignment="1">
      <alignment horizontal="right" vertical="center"/>
    </xf>
    <xf numFmtId="0" fontId="12" fillId="0" borderId="0" xfId="0" applyFont="1" applyFill="1" applyBorder="1" applyAlignment="1">
      <alignment horizontal="right" vertical="center"/>
    </xf>
    <xf numFmtId="0" fontId="9" fillId="0" borderId="10" xfId="0" applyFont="1" applyFill="1" applyBorder="1" applyAlignment="1">
      <alignment horizontal="left" vertical="center"/>
    </xf>
    <xf numFmtId="0" fontId="12" fillId="0" borderId="0" xfId="0" applyFont="1" applyFill="1" applyBorder="1" applyAlignment="1">
      <alignment horizontal="center"/>
    </xf>
    <xf numFmtId="0" fontId="19" fillId="0" borderId="12" xfId="0" applyFont="1" applyFill="1" applyBorder="1" applyAlignment="1">
      <alignment horizontal="center" vertical="top" textRotation="255"/>
    </xf>
    <xf numFmtId="0" fontId="19" fillId="0" borderId="13" xfId="0" applyFont="1" applyBorder="1" applyAlignment="1">
      <alignment horizontal="center" vertical="top" textRotation="255"/>
    </xf>
    <xf numFmtId="0" fontId="19" fillId="0" borderId="12" xfId="0" applyFont="1" applyBorder="1" applyAlignment="1">
      <alignment horizontal="center" vertical="top" textRotation="255" shrinkToFit="1"/>
    </xf>
    <xf numFmtId="0" fontId="19" fillId="0" borderId="14" xfId="0" applyFont="1" applyFill="1" applyBorder="1" applyAlignment="1">
      <alignment horizontal="center" vertical="top" textRotation="255"/>
    </xf>
    <xf numFmtId="0" fontId="19" fillId="0" borderId="13" xfId="0" applyFont="1" applyFill="1" applyBorder="1" applyAlignment="1">
      <alignment horizontal="center" vertical="top" textRotation="255"/>
    </xf>
    <xf numFmtId="0" fontId="19" fillId="0" borderId="14" xfId="0" applyFont="1" applyFill="1" applyBorder="1" applyAlignment="1">
      <alignment horizontal="center" vertical="top" textRotation="255" wrapText="1"/>
    </xf>
    <xf numFmtId="0" fontId="19" fillId="0" borderId="15" xfId="0" applyFont="1" applyFill="1" applyBorder="1" applyAlignment="1">
      <alignment horizontal="center" vertical="top" textRotation="255"/>
    </xf>
    <xf numFmtId="0" fontId="19" fillId="0" borderId="14" xfId="0" applyFont="1" applyBorder="1" applyAlignment="1">
      <alignment horizontal="center" vertical="top" textRotation="255" shrinkToFit="1"/>
    </xf>
    <xf numFmtId="0" fontId="19" fillId="0" borderId="12" xfId="0" applyFont="1" applyFill="1" applyBorder="1" applyAlignment="1">
      <alignment horizontal="center" vertical="top" textRotation="255" shrinkToFit="1"/>
    </xf>
    <xf numFmtId="0" fontId="19" fillId="0" borderId="13" xfId="0" applyFont="1" applyBorder="1" applyAlignment="1">
      <alignment horizontal="center" vertical="top" textRotation="255" shrinkToFit="1"/>
    </xf>
    <xf numFmtId="0" fontId="19" fillId="0" borderId="16" xfId="0" applyFont="1" applyBorder="1" applyAlignment="1">
      <alignment horizontal="center" vertical="top" textRotation="255" shrinkToFit="1"/>
    </xf>
    <xf numFmtId="0" fontId="19" fillId="0" borderId="14" xfId="0" applyFont="1" applyFill="1" applyBorder="1" applyAlignment="1">
      <alignment horizontal="center" vertical="top" textRotation="255" shrinkToFit="1"/>
    </xf>
    <xf numFmtId="0" fontId="19" fillId="0" borderId="0" xfId="0" applyFont="1" applyFill="1" applyBorder="1" applyAlignment="1">
      <alignment/>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1" fillId="0" borderId="20" xfId="0" applyFont="1" applyFill="1" applyBorder="1" applyAlignment="1">
      <alignment horizontal="center" vertical="center" wrapText="1" shrinkToFit="1"/>
    </xf>
    <xf numFmtId="0" fontId="24" fillId="0" borderId="21" xfId="0" applyFont="1" applyFill="1" applyBorder="1" applyAlignment="1">
      <alignment horizontal="center" vertical="center" shrinkToFit="1"/>
    </xf>
    <xf numFmtId="0" fontId="20" fillId="0" borderId="18" xfId="0" applyFont="1" applyFill="1" applyBorder="1" applyAlignment="1">
      <alignment horizontal="center" vertical="center" wrapText="1"/>
    </xf>
    <xf numFmtId="0" fontId="20" fillId="0" borderId="21" xfId="0" applyFont="1" applyFill="1" applyBorder="1" applyAlignment="1">
      <alignment horizontal="center" vertical="center"/>
    </xf>
    <xf numFmtId="0" fontId="20" fillId="0" borderId="22" xfId="0" applyFont="1" applyFill="1" applyBorder="1" applyAlignment="1">
      <alignment horizontal="distributed" vertical="center"/>
    </xf>
    <xf numFmtId="0" fontId="20" fillId="0" borderId="23"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9" xfId="0" applyFont="1" applyFill="1" applyBorder="1" applyAlignment="1">
      <alignment horizontal="distributed" vertical="center" wrapText="1"/>
    </xf>
    <xf numFmtId="0" fontId="20" fillId="0" borderId="14" xfId="0" applyFont="1" applyFill="1" applyBorder="1" applyAlignment="1">
      <alignment horizontal="center" vertical="center"/>
    </xf>
    <xf numFmtId="183" fontId="22" fillId="0" borderId="14" xfId="0" applyNumberFormat="1" applyFont="1" applyFill="1" applyBorder="1" applyAlignment="1">
      <alignment horizontal="right" vertical="center" shrinkToFit="1"/>
    </xf>
    <xf numFmtId="183" fontId="22" fillId="0" borderId="12" xfId="0" applyNumberFormat="1" applyFont="1" applyFill="1" applyBorder="1" applyAlignment="1">
      <alignment horizontal="right" vertical="center" shrinkToFit="1"/>
    </xf>
    <xf numFmtId="180" fontId="22" fillId="0" borderId="25" xfId="0" applyNumberFormat="1" applyFont="1" applyFill="1" applyBorder="1" applyAlignment="1">
      <alignment horizontal="center" vertical="center" shrinkToFit="1"/>
    </xf>
    <xf numFmtId="180" fontId="22" fillId="0" borderId="14" xfId="0" applyNumberFormat="1" applyFont="1" applyFill="1" applyBorder="1" applyAlignment="1">
      <alignment horizontal="center" vertical="center" shrinkToFit="1"/>
    </xf>
    <xf numFmtId="180" fontId="22" fillId="0" borderId="13" xfId="0" applyNumberFormat="1" applyFont="1" applyFill="1" applyBorder="1" applyAlignment="1">
      <alignment horizontal="center" vertical="center" shrinkToFit="1"/>
    </xf>
    <xf numFmtId="180" fontId="22" fillId="0" borderId="12" xfId="0" applyNumberFormat="1" applyFont="1" applyFill="1" applyBorder="1" applyAlignment="1">
      <alignment horizontal="center" vertical="center" shrinkToFit="1"/>
    </xf>
    <xf numFmtId="0" fontId="20" fillId="0" borderId="13" xfId="0" applyFont="1" applyFill="1" applyBorder="1" applyAlignment="1">
      <alignment horizontal="center" vertical="center"/>
    </xf>
    <xf numFmtId="0" fontId="20" fillId="0" borderId="26" xfId="0" applyFont="1" applyFill="1" applyBorder="1" applyAlignment="1">
      <alignment horizontal="left" vertical="center" indent="1"/>
    </xf>
    <xf numFmtId="0" fontId="19" fillId="0" borderId="13" xfId="0" applyFont="1" applyFill="1" applyBorder="1" applyAlignment="1">
      <alignment horizontal="center" vertical="top" textRotation="255" shrinkToFit="1"/>
    </xf>
    <xf numFmtId="0" fontId="19" fillId="0" borderId="12" xfId="0" applyFont="1" applyBorder="1" applyAlignment="1">
      <alignment horizontal="center" vertical="top" textRotation="255"/>
    </xf>
    <xf numFmtId="0" fontId="19" fillId="0" borderId="14" xfId="0" applyFont="1" applyBorder="1" applyAlignment="1">
      <alignment horizontal="center" vertical="top" textRotation="255" wrapText="1" shrinkToFit="1"/>
    </xf>
    <xf numFmtId="0" fontId="19" fillId="0" borderId="20" xfId="0" applyFont="1" applyBorder="1" applyAlignment="1">
      <alignment horizontal="center" vertical="top" textRotation="255" shrinkToFit="1"/>
    </xf>
    <xf numFmtId="0" fontId="19" fillId="0" borderId="24" xfId="0" applyFont="1" applyBorder="1" applyAlignment="1">
      <alignment horizontal="center" vertical="top" textRotation="255" shrinkToFit="1"/>
    </xf>
    <xf numFmtId="0" fontId="19" fillId="0" borderId="21" xfId="0" applyFont="1" applyBorder="1" applyAlignment="1">
      <alignment horizontal="center" vertical="top" textRotation="255" wrapText="1" shrinkToFit="1"/>
    </xf>
    <xf numFmtId="0" fontId="19" fillId="0" borderId="13" xfId="0" applyFont="1" applyBorder="1" applyAlignment="1">
      <alignment horizontal="center" vertical="top" textRotation="255" wrapText="1" shrinkToFit="1"/>
    </xf>
    <xf numFmtId="0" fontId="19" fillId="0" borderId="12" xfId="0" applyFont="1" applyBorder="1" applyAlignment="1">
      <alignment horizontal="center" vertical="top" textRotation="255" wrapText="1" shrinkToFit="1"/>
    </xf>
    <xf numFmtId="0" fontId="19" fillId="0" borderId="19" xfId="0" applyFont="1" applyBorder="1" applyAlignment="1">
      <alignment horizontal="center" vertical="top" textRotation="255" shrinkToFit="1"/>
    </xf>
    <xf numFmtId="0" fontId="24" fillId="0" borderId="27" xfId="0" applyFont="1" applyBorder="1" applyAlignment="1">
      <alignment horizontal="center" vertical="top" textRotation="255" wrapText="1"/>
    </xf>
    <xf numFmtId="0" fontId="24" fillId="0" borderId="28" xfId="0" applyFont="1" applyBorder="1" applyAlignment="1">
      <alignment horizontal="center" vertical="top" textRotation="255" wrapText="1"/>
    </xf>
    <xf numFmtId="0" fontId="24" fillId="0" borderId="29" xfId="0" applyFont="1" applyBorder="1" applyAlignment="1">
      <alignment horizontal="center" vertical="top" textRotation="255" wrapText="1"/>
    </xf>
    <xf numFmtId="0" fontId="20" fillId="0" borderId="30" xfId="0" applyFont="1" applyFill="1" applyBorder="1" applyAlignment="1">
      <alignment horizontal="center" vertical="center"/>
    </xf>
    <xf numFmtId="0" fontId="12" fillId="0" borderId="0" xfId="0" applyFont="1" applyFill="1" applyAlignment="1">
      <alignment vertical="center"/>
    </xf>
    <xf numFmtId="0" fontId="19" fillId="0" borderId="13" xfId="0" applyFont="1" applyFill="1" applyBorder="1" applyAlignment="1">
      <alignment vertical="top" textRotation="255" wrapText="1"/>
    </xf>
    <xf numFmtId="0" fontId="19" fillId="0" borderId="12" xfId="0" applyFont="1" applyFill="1" applyBorder="1" applyAlignment="1">
      <alignment vertical="top" textRotation="255" wrapText="1"/>
    </xf>
    <xf numFmtId="0" fontId="19" fillId="0" borderId="20" xfId="0" applyFont="1" applyFill="1" applyBorder="1" applyAlignment="1">
      <alignment horizontal="center" vertical="top" textRotation="255" wrapText="1"/>
    </xf>
    <xf numFmtId="0" fontId="19" fillId="0" borderId="20" xfId="0" applyFont="1" applyFill="1" applyBorder="1" applyAlignment="1">
      <alignment horizontal="center" vertical="top" textRotation="255"/>
    </xf>
    <xf numFmtId="0" fontId="21" fillId="0" borderId="24" xfId="0" applyFont="1" applyFill="1" applyBorder="1" applyAlignment="1">
      <alignment horizontal="center" vertical="top" textRotation="255"/>
    </xf>
    <xf numFmtId="0" fontId="21" fillId="0" borderId="21" xfId="0" applyFont="1" applyFill="1" applyBorder="1" applyAlignment="1">
      <alignment horizontal="center" vertical="top" textRotation="255"/>
    </xf>
    <xf numFmtId="0" fontId="9" fillId="0" borderId="10" xfId="0" applyFont="1" applyFill="1" applyBorder="1" applyAlignment="1">
      <alignment horizontal="center" vertical="center"/>
    </xf>
    <xf numFmtId="0" fontId="0" fillId="0" borderId="0" xfId="0" applyFont="1" applyFill="1" applyAlignment="1">
      <alignment horizontal="center"/>
    </xf>
    <xf numFmtId="0" fontId="22" fillId="0" borderId="0" xfId="0" applyFont="1" applyFill="1" applyBorder="1" applyAlignment="1">
      <alignment/>
    </xf>
    <xf numFmtId="0" fontId="12" fillId="0" borderId="0" xfId="0" applyFont="1" applyFill="1" applyBorder="1" applyAlignment="1">
      <alignment horizontal="left"/>
    </xf>
    <xf numFmtId="0" fontId="19" fillId="0" borderId="15" xfId="0" applyFont="1" applyBorder="1" applyAlignment="1">
      <alignment horizontal="center" vertical="top" textRotation="255" wrapText="1" shrinkToFit="1"/>
    </xf>
    <xf numFmtId="0" fontId="19" fillId="0" borderId="23" xfId="0" applyFont="1" applyBorder="1" applyAlignment="1">
      <alignment horizontal="center" vertical="top" textRotation="255" shrinkToFit="1"/>
    </xf>
    <xf numFmtId="0" fontId="24" fillId="0" borderId="28" xfId="0" applyFont="1" applyBorder="1" applyAlignment="1">
      <alignment horizontal="center" vertical="top" textRotation="255" shrinkToFit="1"/>
    </xf>
    <xf numFmtId="0" fontId="15" fillId="0" borderId="0" xfId="0" applyFont="1" applyFill="1" applyAlignment="1">
      <alignment/>
    </xf>
    <xf numFmtId="0" fontId="15" fillId="0" borderId="0" xfId="0" applyFont="1" applyFill="1" applyAlignment="1">
      <alignment horizontal="left"/>
    </xf>
    <xf numFmtId="0" fontId="15" fillId="0" borderId="0" xfId="0" applyFont="1" applyFill="1" applyAlignment="1">
      <alignment horizontal="center" vertical="center"/>
    </xf>
    <xf numFmtId="0" fontId="15" fillId="0" borderId="0" xfId="0" applyFont="1" applyFill="1" applyAlignment="1">
      <alignment horizont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top" textRotation="255"/>
    </xf>
    <xf numFmtId="0" fontId="20" fillId="0" borderId="33" xfId="0" applyFont="1" applyFill="1" applyBorder="1" applyAlignment="1">
      <alignment horizontal="center" vertical="top" textRotation="255"/>
    </xf>
    <xf numFmtId="0" fontId="4" fillId="21" borderId="0" xfId="0" applyFont="1" applyFill="1" applyAlignment="1">
      <alignment/>
    </xf>
    <xf numFmtId="0" fontId="4" fillId="0" borderId="0" xfId="0" applyFont="1" applyFill="1" applyBorder="1" applyAlignment="1">
      <alignment horizontal="right"/>
    </xf>
    <xf numFmtId="0" fontId="5" fillId="0" borderId="0" xfId="0" applyFont="1" applyFill="1" applyBorder="1" applyAlignment="1">
      <alignment vertical="center"/>
    </xf>
    <xf numFmtId="0" fontId="20" fillId="0" borderId="25" xfId="0" applyFont="1" applyFill="1" applyBorder="1" applyAlignment="1">
      <alignment horizontal="center" vertical="center"/>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36" xfId="0" applyFont="1" applyFill="1" applyBorder="1" applyAlignment="1">
      <alignment horizontal="distributed"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38" xfId="0" applyFont="1" applyFill="1" applyBorder="1" applyAlignment="1">
      <alignment horizontal="left" vertical="center"/>
    </xf>
    <xf numFmtId="0" fontId="20" fillId="0" borderId="42" xfId="0" applyFont="1" applyFill="1" applyBorder="1" applyAlignment="1">
      <alignment horizontal="distributed"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44" xfId="0" applyFont="1" applyFill="1" applyBorder="1" applyAlignment="1">
      <alignment horizontal="left" vertical="center"/>
    </xf>
    <xf numFmtId="0" fontId="20" fillId="0" borderId="42" xfId="0" applyFont="1" applyFill="1" applyBorder="1" applyAlignment="1">
      <alignment horizontal="distributed"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3"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9" xfId="0" applyFont="1" applyFill="1" applyBorder="1" applyAlignment="1">
      <alignment horizontal="left" vertical="center" indent="1"/>
    </xf>
    <xf numFmtId="0" fontId="20" fillId="0" borderId="42"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0" borderId="44" xfId="0" applyFont="1" applyFill="1" applyBorder="1" applyAlignment="1">
      <alignment horizontal="left"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9" xfId="0" applyFont="1" applyFill="1" applyBorder="1" applyAlignment="1">
      <alignment horizontal="left" vertical="center"/>
    </xf>
    <xf numFmtId="0" fontId="20" fillId="0" borderId="48" xfId="0" applyFont="1" applyFill="1" applyBorder="1" applyAlignment="1">
      <alignment horizontal="distributed" vertical="center" wrapText="1"/>
    </xf>
    <xf numFmtId="0" fontId="2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52" xfId="0" applyFont="1" applyFill="1" applyBorder="1" applyAlignment="1">
      <alignment horizontal="center" vertical="center" wrapText="1"/>
    </xf>
    <xf numFmtId="0" fontId="20" fillId="0" borderId="53" xfId="0" applyFont="1" applyFill="1" applyBorder="1" applyAlignment="1">
      <alignment horizontal="center" vertical="center"/>
    </xf>
    <xf numFmtId="0" fontId="20" fillId="0" borderId="50"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51" xfId="0" applyFont="1" applyFill="1" applyBorder="1" applyAlignment="1">
      <alignment horizontal="left" vertical="center" wrapText="1"/>
    </xf>
    <xf numFmtId="0" fontId="20" fillId="0" borderId="36" xfId="0" applyFont="1" applyFill="1" applyBorder="1" applyAlignment="1">
      <alignment horizontal="distributed"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38" xfId="0" applyFont="1" applyFill="1" applyBorder="1" applyAlignment="1">
      <alignment horizontal="left" vertical="center" wrapText="1"/>
    </xf>
    <xf numFmtId="0" fontId="20" fillId="0" borderId="22" xfId="0" applyFont="1" applyFill="1" applyBorder="1" applyAlignment="1">
      <alignment horizontal="distributed" vertical="center"/>
    </xf>
    <xf numFmtId="0" fontId="20" fillId="0" borderId="22"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17" xfId="0" applyFont="1" applyFill="1" applyBorder="1" applyAlignment="1">
      <alignment horizontal="distributed" vertical="center" wrapText="1"/>
    </xf>
    <xf numFmtId="0" fontId="20" fillId="0" borderId="56"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left" vertical="center"/>
    </xf>
    <xf numFmtId="0" fontId="20" fillId="0" borderId="5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4" xfId="0" applyFont="1" applyFill="1" applyBorder="1" applyAlignment="1">
      <alignment horizontal="left" vertical="center" wrapText="1"/>
    </xf>
    <xf numFmtId="0" fontId="20" fillId="0" borderId="44" xfId="0" applyFont="1" applyFill="1" applyBorder="1" applyAlignment="1">
      <alignment horizontal="right" vertical="center" wrapText="1"/>
    </xf>
    <xf numFmtId="0" fontId="20" fillId="0" borderId="44" xfId="0" applyFont="1" applyFill="1" applyBorder="1" applyAlignment="1">
      <alignment horizontal="left" vertical="center" wrapText="1"/>
    </xf>
    <xf numFmtId="0" fontId="20" fillId="0" borderId="42" xfId="0" applyFont="1" applyFill="1" applyBorder="1" applyAlignment="1">
      <alignment horizontal="distributed" vertical="center" wrapText="1"/>
    </xf>
    <xf numFmtId="0" fontId="20" fillId="0" borderId="60" xfId="0" applyFont="1" applyFill="1" applyBorder="1" applyAlignment="1">
      <alignment horizontal="distributed" vertical="center" wrapText="1"/>
    </xf>
    <xf numFmtId="0" fontId="20" fillId="0" borderId="60"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27" xfId="0" applyFont="1" applyFill="1" applyBorder="1" applyAlignment="1">
      <alignment horizontal="center" vertical="center" wrapText="1"/>
    </xf>
    <xf numFmtId="0" fontId="20" fillId="0" borderId="29" xfId="0" applyFont="1" applyFill="1" applyBorder="1" applyAlignment="1">
      <alignment horizontal="left" vertical="center" wrapText="1"/>
    </xf>
    <xf numFmtId="0" fontId="20" fillId="0" borderId="51" xfId="0" applyFont="1" applyFill="1" applyBorder="1" applyAlignment="1">
      <alignment horizontal="center" vertical="center" wrapText="1"/>
    </xf>
    <xf numFmtId="0" fontId="20" fillId="0" borderId="44" xfId="0" applyFont="1" applyFill="1" applyBorder="1" applyAlignment="1">
      <alignment horizontal="right"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3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33" xfId="0" applyFont="1" applyFill="1" applyBorder="1" applyAlignment="1">
      <alignment horizontal="left" vertical="center" wrapText="1"/>
    </xf>
    <xf numFmtId="0" fontId="20" fillId="0" borderId="64" xfId="0" applyFont="1" applyFill="1" applyBorder="1" applyAlignment="1">
      <alignment horizontal="distributed"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65"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66" xfId="0" applyFont="1" applyFill="1" applyBorder="1" applyAlignment="1">
      <alignment horizontal="right" vertical="center" wrapText="1"/>
    </xf>
    <xf numFmtId="0" fontId="20" fillId="0" borderId="17"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2" fillId="0" borderId="2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8" xfId="0" applyFont="1" applyFill="1" applyBorder="1" applyAlignment="1">
      <alignment horizontal="distributed" vertical="center"/>
    </xf>
    <xf numFmtId="0" fontId="20" fillId="0" borderId="53" xfId="0" applyFont="1" applyFill="1" applyBorder="1" applyAlignment="1">
      <alignment horizontal="center" vertical="center"/>
    </xf>
    <xf numFmtId="0" fontId="20" fillId="0" borderId="48" xfId="0" applyFont="1" applyFill="1" applyBorder="1" applyAlignment="1">
      <alignment horizontal="distributed" vertical="center" wrapText="1"/>
    </xf>
    <xf numFmtId="0" fontId="20" fillId="0" borderId="36" xfId="0" applyFont="1" applyFill="1" applyBorder="1" applyAlignment="1">
      <alignment horizontal="distributed" vertical="center" wrapText="1"/>
    </xf>
    <xf numFmtId="0" fontId="20" fillId="0" borderId="36" xfId="0" applyFont="1" applyFill="1" applyBorder="1" applyAlignment="1">
      <alignment horizontal="center" vertical="center"/>
    </xf>
    <xf numFmtId="0" fontId="20" fillId="0" borderId="38" xfId="0" applyFont="1" applyFill="1" applyBorder="1" applyAlignment="1">
      <alignment horizontal="left" vertical="center" wrapText="1"/>
    </xf>
    <xf numFmtId="0" fontId="20" fillId="0" borderId="42" xfId="0" applyFont="1" applyFill="1" applyBorder="1" applyAlignment="1">
      <alignment horizontal="distributed" vertical="center" wrapText="1"/>
    </xf>
    <xf numFmtId="0" fontId="20" fillId="0" borderId="69" xfId="0" applyFont="1" applyFill="1" applyBorder="1" applyAlignment="1">
      <alignment horizontal="distributed" vertical="center"/>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59"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72" xfId="0" applyFont="1" applyFill="1" applyBorder="1" applyAlignment="1">
      <alignment horizontal="center" vertical="center"/>
    </xf>
    <xf numFmtId="0" fontId="20" fillId="0" borderId="44" xfId="0" applyFont="1" applyFill="1" applyBorder="1" applyAlignment="1">
      <alignment horizontal="left" vertical="center" wrapText="1"/>
    </xf>
    <xf numFmtId="0" fontId="20" fillId="0" borderId="69"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70"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20" fillId="0" borderId="71" xfId="0" applyFont="1" applyFill="1" applyBorder="1" applyAlignment="1">
      <alignment horizontal="left"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6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19" xfId="0" applyFont="1" applyFill="1" applyBorder="1" applyAlignment="1">
      <alignment horizontal="distributed" vertical="center" wrapText="1"/>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0" xfId="0" applyFont="1" applyFill="1" applyAlignment="1">
      <alignment vertical="center"/>
    </xf>
    <xf numFmtId="0" fontId="46"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21" borderId="0" xfId="0" applyFont="1" applyFill="1" applyBorder="1" applyAlignment="1">
      <alignment/>
    </xf>
    <xf numFmtId="0" fontId="0" fillId="0" borderId="0" xfId="0" applyFont="1" applyFill="1" applyAlignment="1">
      <alignment horizontal="right"/>
    </xf>
    <xf numFmtId="0" fontId="20" fillId="0" borderId="36" xfId="0" applyFont="1" applyFill="1" applyBorder="1" applyAlignment="1">
      <alignment horizontal="center" vertical="center" shrinkToFit="1"/>
    </xf>
    <xf numFmtId="183" fontId="22" fillId="0" borderId="37" xfId="49" applyNumberFormat="1" applyFont="1" applyFill="1" applyBorder="1" applyAlignment="1">
      <alignment vertical="center" shrinkToFit="1"/>
    </xf>
    <xf numFmtId="183" fontId="22" fillId="0" borderId="38" xfId="49" applyNumberFormat="1" applyFont="1" applyFill="1" applyBorder="1" applyAlignment="1">
      <alignment vertical="center" shrinkToFit="1"/>
    </xf>
    <xf numFmtId="183" fontId="22" fillId="0" borderId="37" xfId="0" applyNumberFormat="1" applyFont="1" applyFill="1" applyBorder="1" applyAlignment="1">
      <alignment vertical="center" shrinkToFit="1"/>
    </xf>
    <xf numFmtId="183" fontId="22" fillId="0" borderId="38" xfId="0" applyNumberFormat="1" applyFont="1" applyFill="1" applyBorder="1" applyAlignment="1">
      <alignment vertical="center" shrinkToFit="1"/>
    </xf>
    <xf numFmtId="180" fontId="22" fillId="0" borderId="39" xfId="0" applyNumberFormat="1" applyFont="1" applyFill="1" applyBorder="1" applyAlignment="1">
      <alignment horizontal="center" vertical="center" shrinkToFit="1"/>
    </xf>
    <xf numFmtId="180" fontId="22" fillId="0" borderId="37" xfId="0" applyNumberFormat="1" applyFont="1" applyFill="1" applyBorder="1" applyAlignment="1">
      <alignment horizontal="center" vertical="center" shrinkToFit="1"/>
    </xf>
    <xf numFmtId="180" fontId="22" fillId="0" borderId="77" xfId="0" applyNumberFormat="1" applyFont="1" applyFill="1" applyBorder="1" applyAlignment="1">
      <alignment horizontal="center" vertical="center" shrinkToFit="1"/>
    </xf>
    <xf numFmtId="180" fontId="22" fillId="0" borderId="38" xfId="0" applyNumberFormat="1" applyFont="1" applyFill="1" applyBorder="1" applyAlignment="1">
      <alignment horizontal="center" vertical="center" shrinkToFit="1"/>
    </xf>
    <xf numFmtId="180" fontId="19" fillId="0" borderId="36" xfId="0" applyNumberFormat="1" applyFont="1" applyFill="1" applyBorder="1" applyAlignment="1">
      <alignment horizontal="center" vertical="center" shrinkToFit="1"/>
    </xf>
    <xf numFmtId="0" fontId="20" fillId="0" borderId="78"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80" xfId="0" applyFont="1" applyFill="1" applyBorder="1" applyAlignment="1">
      <alignment horizontal="left" vertical="center" wrapText="1" indent="1"/>
    </xf>
    <xf numFmtId="183" fontId="22" fillId="0" borderId="37" xfId="0" applyNumberFormat="1" applyFont="1" applyFill="1" applyBorder="1" applyAlignment="1">
      <alignment horizontal="right" vertical="center" shrinkToFit="1"/>
    </xf>
    <xf numFmtId="183" fontId="22" fillId="0" borderId="38" xfId="0" applyNumberFormat="1" applyFont="1" applyFill="1" applyBorder="1" applyAlignment="1">
      <alignment horizontal="right" vertical="center" shrinkToFit="1"/>
    </xf>
    <xf numFmtId="183" fontId="22" fillId="0" borderId="37" xfId="49" applyNumberFormat="1" applyFont="1" applyFill="1" applyBorder="1" applyAlignment="1">
      <alignment horizontal="right" vertical="center" shrinkToFit="1"/>
    </xf>
    <xf numFmtId="183" fontId="22" fillId="0" borderId="37" xfId="0" applyNumberFormat="1" applyFont="1" applyFill="1" applyBorder="1" applyAlignment="1">
      <alignment horizontal="center" vertical="center" shrinkToFit="1"/>
    </xf>
    <xf numFmtId="183" fontId="22" fillId="0" borderId="38" xfId="0" applyNumberFormat="1" applyFont="1" applyFill="1" applyBorder="1" applyAlignment="1">
      <alignment horizontal="center" vertical="center" shrinkToFit="1"/>
    </xf>
    <xf numFmtId="0" fontId="22" fillId="0" borderId="67" xfId="0" applyFont="1" applyFill="1" applyBorder="1" applyAlignment="1">
      <alignment horizontal="center" vertical="center" shrinkToFit="1"/>
    </xf>
    <xf numFmtId="0" fontId="22" fillId="0" borderId="65" xfId="0" applyFont="1" applyFill="1" applyBorder="1" applyAlignment="1">
      <alignment horizontal="center" vertical="center" shrinkToFit="1"/>
    </xf>
    <xf numFmtId="0" fontId="22" fillId="0" borderId="81" xfId="0" applyFont="1" applyFill="1" applyBorder="1" applyAlignment="1">
      <alignment horizontal="center" vertical="center" shrinkToFit="1"/>
    </xf>
    <xf numFmtId="0" fontId="22" fillId="0" borderId="66"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20" fillId="0" borderId="82" xfId="0" applyFont="1" applyFill="1" applyBorder="1" applyAlignment="1">
      <alignment horizontal="center" vertical="center"/>
    </xf>
    <xf numFmtId="0" fontId="20" fillId="0" borderId="42" xfId="0" applyFont="1" applyFill="1" applyBorder="1" applyAlignment="1">
      <alignment horizontal="center" vertical="center" shrinkToFit="1"/>
    </xf>
    <xf numFmtId="183" fontId="22" fillId="0" borderId="43" xfId="0" applyNumberFormat="1" applyFont="1" applyFill="1" applyBorder="1" applyAlignment="1">
      <alignment horizontal="right" vertical="center" shrinkToFit="1"/>
    </xf>
    <xf numFmtId="183" fontId="22" fillId="0" borderId="44" xfId="0" applyNumberFormat="1" applyFont="1" applyFill="1" applyBorder="1" applyAlignment="1">
      <alignment horizontal="right" vertical="center" shrinkToFit="1"/>
    </xf>
    <xf numFmtId="183" fontId="22" fillId="0" borderId="44" xfId="0" applyNumberFormat="1" applyFont="1" applyFill="1" applyBorder="1" applyAlignment="1">
      <alignment vertical="center" shrinkToFit="1"/>
    </xf>
    <xf numFmtId="183" fontId="22" fillId="0" borderId="43" xfId="0" applyNumberFormat="1" applyFont="1" applyFill="1" applyBorder="1" applyAlignment="1">
      <alignment horizontal="center" vertical="center" shrinkToFit="1"/>
    </xf>
    <xf numFmtId="183" fontId="22" fillId="0" borderId="44" xfId="0" applyNumberFormat="1" applyFont="1" applyFill="1" applyBorder="1" applyAlignment="1">
      <alignment horizontal="center" vertical="center" shrinkToFit="1"/>
    </xf>
    <xf numFmtId="183" fontId="22" fillId="0" borderId="43" xfId="0" applyNumberFormat="1" applyFont="1" applyFill="1" applyBorder="1" applyAlignment="1">
      <alignment vertical="center" shrinkToFit="1"/>
    </xf>
    <xf numFmtId="0" fontId="22" fillId="0" borderId="45"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22" fillId="0" borderId="83" xfId="0" applyFont="1" applyFill="1" applyBorder="1" applyAlignment="1">
      <alignment horizontal="center" vertical="center" shrinkToFit="1"/>
    </xf>
    <xf numFmtId="0" fontId="22" fillId="0" borderId="44"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20" fillId="0" borderId="84" xfId="0" applyFont="1" applyFill="1" applyBorder="1" applyAlignment="1">
      <alignment horizontal="center" vertical="center"/>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20" fillId="0" borderId="87" xfId="0" applyFont="1" applyFill="1" applyBorder="1" applyAlignment="1">
      <alignment horizontal="left" vertical="center" wrapText="1" indent="1"/>
    </xf>
    <xf numFmtId="0" fontId="20" fillId="0" borderId="42" xfId="0" applyFont="1" applyFill="1" applyBorder="1" applyAlignment="1">
      <alignment horizontal="center" vertical="center" shrinkToFit="1"/>
    </xf>
    <xf numFmtId="183" fontId="22" fillId="0" borderId="43" xfId="49" applyNumberFormat="1" applyFont="1" applyFill="1" applyBorder="1" applyAlignment="1">
      <alignment vertical="center" shrinkToFit="1"/>
    </xf>
    <xf numFmtId="183" fontId="22" fillId="0" borderId="44" xfId="49" applyNumberFormat="1" applyFont="1" applyFill="1" applyBorder="1" applyAlignment="1">
      <alignment vertical="center" shrinkToFit="1"/>
    </xf>
    <xf numFmtId="183" fontId="22" fillId="0" borderId="43" xfId="0" applyNumberFormat="1" applyFont="1" applyFill="1" applyBorder="1" applyAlignment="1">
      <alignment vertical="center" shrinkToFit="1"/>
    </xf>
    <xf numFmtId="183" fontId="22" fillId="0" borderId="44" xfId="0" applyNumberFormat="1" applyFont="1" applyFill="1" applyBorder="1" applyAlignment="1">
      <alignment vertical="center" shrinkToFit="1"/>
    </xf>
    <xf numFmtId="0" fontId="22" fillId="0" borderId="45"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22" fillId="0" borderId="83" xfId="0" applyFont="1" applyFill="1" applyBorder="1" applyAlignment="1">
      <alignment horizontal="center" vertical="center" shrinkToFit="1"/>
    </xf>
    <xf numFmtId="0" fontId="22" fillId="0" borderId="44"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20" fillId="0" borderId="84"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20" fillId="0" borderId="87" xfId="0" applyFont="1" applyFill="1" applyBorder="1" applyAlignment="1">
      <alignment horizontal="left" vertical="center" wrapText="1" indent="1"/>
    </xf>
    <xf numFmtId="183" fontId="22" fillId="0" borderId="43" xfId="49" applyNumberFormat="1" applyFont="1" applyFill="1" applyBorder="1" applyAlignment="1" quotePrefix="1">
      <alignment horizontal="right" vertical="center" shrinkToFit="1"/>
    </xf>
    <xf numFmtId="183" fontId="22" fillId="0" borderId="44" xfId="49" applyNumberFormat="1" applyFont="1" applyFill="1" applyBorder="1" applyAlignment="1">
      <alignment horizontal="right" vertical="center" shrinkToFit="1"/>
    </xf>
    <xf numFmtId="183" fontId="22" fillId="0" borderId="43" xfId="49" applyNumberFormat="1" applyFont="1" applyFill="1" applyBorder="1" applyAlignment="1">
      <alignment horizontal="right" vertical="center" shrinkToFit="1"/>
    </xf>
    <xf numFmtId="183" fontId="22" fillId="0" borderId="44" xfId="49" applyNumberFormat="1" applyFont="1" applyFill="1" applyBorder="1" applyAlignment="1">
      <alignment horizontal="right" vertical="center" shrinkToFit="1"/>
    </xf>
    <xf numFmtId="0" fontId="20" fillId="0" borderId="22" xfId="0" applyFont="1" applyFill="1" applyBorder="1" applyAlignment="1">
      <alignment horizontal="center" vertical="center" shrinkToFit="1"/>
    </xf>
    <xf numFmtId="183" fontId="22" fillId="0" borderId="32" xfId="49" applyNumberFormat="1" applyFont="1" applyFill="1" applyBorder="1" applyAlignment="1">
      <alignment vertical="center" shrinkToFit="1"/>
    </xf>
    <xf numFmtId="183" fontId="22" fillId="0" borderId="33" xfId="49" applyNumberFormat="1" applyFont="1" applyFill="1" applyBorder="1" applyAlignment="1">
      <alignment vertical="center" shrinkToFit="1"/>
    </xf>
    <xf numFmtId="183" fontId="22" fillId="0" borderId="32" xfId="0" applyNumberFormat="1" applyFont="1" applyFill="1" applyBorder="1" applyAlignment="1">
      <alignment vertical="center" shrinkToFit="1"/>
    </xf>
    <xf numFmtId="183" fontId="22" fillId="0" borderId="33" xfId="0" applyNumberFormat="1" applyFont="1" applyFill="1" applyBorder="1" applyAlignment="1">
      <alignment vertical="center" shrinkToFit="1"/>
    </xf>
    <xf numFmtId="0" fontId="22" fillId="0" borderId="52" xfId="0" applyFont="1" applyFill="1" applyBorder="1" applyAlignment="1">
      <alignment horizontal="center" vertical="center" shrinkToFit="1"/>
    </xf>
    <xf numFmtId="0" fontId="22" fillId="0" borderId="50"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51" xfId="0" applyFont="1" applyFill="1" applyBorder="1" applyAlignment="1">
      <alignment horizontal="center" vertical="center" shrinkToFit="1"/>
    </xf>
    <xf numFmtId="0" fontId="19" fillId="0" borderId="48" xfId="0" applyFont="1" applyFill="1" applyBorder="1" applyAlignment="1">
      <alignment horizontal="center" vertical="center" shrinkToFit="1"/>
    </xf>
    <xf numFmtId="0" fontId="20" fillId="0" borderId="89" xfId="0" applyFont="1" applyFill="1" applyBorder="1" applyAlignment="1">
      <alignment horizontal="center" vertical="center"/>
    </xf>
    <xf numFmtId="0" fontId="20" fillId="0" borderId="90" xfId="0" applyFont="1" applyFill="1" applyBorder="1" applyAlignment="1">
      <alignment horizontal="center" vertical="center" wrapText="1"/>
    </xf>
    <xf numFmtId="0" fontId="20" fillId="0" borderId="91" xfId="0" applyFont="1" applyFill="1" applyBorder="1" applyAlignment="1">
      <alignment horizontal="center" vertical="center" wrapText="1"/>
    </xf>
    <xf numFmtId="0" fontId="20" fillId="0" borderId="92" xfId="0" applyFont="1" applyFill="1" applyBorder="1" applyAlignment="1">
      <alignment horizontal="left" vertical="center" wrapText="1" indent="1"/>
    </xf>
    <xf numFmtId="0" fontId="20" fillId="0" borderId="36" xfId="0" applyFont="1" applyFill="1" applyBorder="1" applyAlignment="1">
      <alignment horizontal="center" vertical="center" shrinkToFit="1"/>
    </xf>
    <xf numFmtId="183" fontId="22" fillId="0" borderId="37" xfId="49" applyNumberFormat="1" applyFont="1" applyFill="1" applyBorder="1" applyAlignment="1">
      <alignment horizontal="right" vertical="center" shrinkToFit="1"/>
    </xf>
    <xf numFmtId="183" fontId="22" fillId="0" borderId="38" xfId="49" applyNumberFormat="1" applyFont="1" applyFill="1" applyBorder="1" applyAlignment="1">
      <alignment vertical="center" shrinkToFit="1"/>
    </xf>
    <xf numFmtId="183" fontId="22" fillId="0" borderId="37" xfId="49" applyNumberFormat="1" applyFont="1" applyFill="1" applyBorder="1" applyAlignment="1">
      <alignment vertical="center" shrinkToFit="1"/>
    </xf>
    <xf numFmtId="183" fontId="22" fillId="0" borderId="37" xfId="0" applyNumberFormat="1" applyFont="1" applyFill="1" applyBorder="1" applyAlignment="1">
      <alignment vertical="center" shrinkToFit="1"/>
    </xf>
    <xf numFmtId="183" fontId="22" fillId="0" borderId="38" xfId="0" applyNumberFormat="1" applyFont="1" applyFill="1" applyBorder="1" applyAlignment="1">
      <alignment vertical="center" shrinkToFit="1"/>
    </xf>
    <xf numFmtId="0" fontId="22" fillId="0" borderId="39"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2" fillId="0" borderId="77" xfId="0"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20" fillId="0" borderId="82" xfId="0" applyFont="1" applyFill="1" applyBorder="1" applyAlignment="1">
      <alignment horizontal="center" vertical="center"/>
    </xf>
    <xf numFmtId="0" fontId="20" fillId="0" borderId="78"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80" xfId="0" applyFont="1" applyFill="1" applyBorder="1" applyAlignment="1">
      <alignment horizontal="left" vertical="center" wrapText="1" indent="1"/>
    </xf>
    <xf numFmtId="183" fontId="22" fillId="0" borderId="32" xfId="49" applyNumberFormat="1" applyFont="1" applyFill="1" applyBorder="1" applyAlignment="1">
      <alignment horizontal="right" vertical="center" shrinkToFit="1"/>
    </xf>
    <xf numFmtId="183" fontId="22" fillId="0" borderId="33" xfId="49" applyNumberFormat="1" applyFont="1" applyFill="1" applyBorder="1" applyAlignment="1">
      <alignment vertical="center" shrinkToFit="1"/>
    </xf>
    <xf numFmtId="183" fontId="22" fillId="0" borderId="32" xfId="49" applyNumberFormat="1" applyFont="1" applyFill="1" applyBorder="1" applyAlignment="1">
      <alignment vertical="center" shrinkToFit="1"/>
    </xf>
    <xf numFmtId="183" fontId="22" fillId="0" borderId="32" xfId="0" applyNumberFormat="1" applyFont="1" applyFill="1" applyBorder="1" applyAlignment="1">
      <alignment vertical="center" shrinkToFit="1"/>
    </xf>
    <xf numFmtId="183" fontId="22" fillId="0" borderId="33" xfId="0" applyNumberFormat="1" applyFont="1" applyFill="1" applyBorder="1" applyAlignment="1">
      <alignment vertical="center" shrinkToFit="1"/>
    </xf>
    <xf numFmtId="0" fontId="22" fillId="0" borderId="55" xfId="0" applyFont="1" applyFill="1" applyBorder="1" applyAlignment="1">
      <alignment horizontal="center" vertical="center" shrinkToFit="1"/>
    </xf>
    <xf numFmtId="0" fontId="22" fillId="0" borderId="32" xfId="0" applyFont="1" applyFill="1" applyBorder="1" applyAlignment="1">
      <alignment horizontal="center" vertical="center" shrinkToFit="1"/>
    </xf>
    <xf numFmtId="0" fontId="22" fillId="0" borderId="93"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180" fontId="22" fillId="0" borderId="39" xfId="0" applyNumberFormat="1" applyFont="1" applyFill="1" applyBorder="1" applyAlignment="1">
      <alignment horizontal="center" vertical="center" shrinkToFit="1"/>
    </xf>
    <xf numFmtId="180" fontId="22" fillId="0" borderId="37" xfId="0" applyNumberFormat="1" applyFont="1" applyFill="1" applyBorder="1" applyAlignment="1">
      <alignment horizontal="center" vertical="center" shrinkToFit="1"/>
    </xf>
    <xf numFmtId="180" fontId="22" fillId="0" borderId="77" xfId="0" applyNumberFormat="1" applyFont="1" applyFill="1" applyBorder="1" applyAlignment="1">
      <alignment horizontal="center" vertical="center" shrinkToFit="1"/>
    </xf>
    <xf numFmtId="180" fontId="22" fillId="0" borderId="38" xfId="0" applyNumberFormat="1" applyFont="1" applyFill="1" applyBorder="1" applyAlignment="1">
      <alignment horizontal="center" vertical="center" shrinkToFit="1"/>
    </xf>
    <xf numFmtId="180" fontId="19" fillId="0" borderId="36" xfId="0" applyNumberFormat="1" applyFont="1" applyFill="1" applyBorder="1" applyAlignment="1">
      <alignment horizontal="center" vertical="center" shrinkToFit="1"/>
    </xf>
    <xf numFmtId="183" fontId="22" fillId="0" borderId="43" xfId="49" applyNumberFormat="1" applyFont="1" applyFill="1" applyBorder="1" applyAlignment="1">
      <alignment horizontal="right" vertical="center" shrinkToFit="1"/>
    </xf>
    <xf numFmtId="183" fontId="22" fillId="0" borderId="44" xfId="49" applyNumberFormat="1" applyFont="1" applyFill="1" applyBorder="1" applyAlignment="1">
      <alignment vertical="center" shrinkToFit="1"/>
    </xf>
    <xf numFmtId="183" fontId="22" fillId="0" borderId="43" xfId="49" applyNumberFormat="1" applyFont="1" applyFill="1" applyBorder="1" applyAlignment="1">
      <alignment vertical="center" shrinkToFit="1"/>
    </xf>
    <xf numFmtId="180" fontId="22" fillId="0" borderId="45" xfId="0" applyNumberFormat="1" applyFont="1" applyFill="1" applyBorder="1" applyAlignment="1">
      <alignment horizontal="center" vertical="center" shrinkToFit="1"/>
    </xf>
    <xf numFmtId="180" fontId="22" fillId="0" borderId="43" xfId="0" applyNumberFormat="1" applyFont="1" applyFill="1" applyBorder="1" applyAlignment="1">
      <alignment horizontal="center" vertical="center" shrinkToFit="1"/>
    </xf>
    <xf numFmtId="180" fontId="22" fillId="0" borderId="83" xfId="0" applyNumberFormat="1" applyFont="1" applyFill="1" applyBorder="1" applyAlignment="1">
      <alignment horizontal="center" vertical="center" shrinkToFit="1"/>
    </xf>
    <xf numFmtId="180" fontId="22" fillId="0" borderId="45" xfId="0" applyNumberFormat="1" applyFont="1" applyFill="1" applyBorder="1" applyAlignment="1">
      <alignment horizontal="center" vertical="center" shrinkToFit="1"/>
    </xf>
    <xf numFmtId="180" fontId="22" fillId="0" borderId="43" xfId="0" applyNumberFormat="1" applyFont="1" applyFill="1" applyBorder="1" applyAlignment="1">
      <alignment horizontal="center" vertical="center" shrinkToFit="1"/>
    </xf>
    <xf numFmtId="180" fontId="22" fillId="0" borderId="83" xfId="0" applyNumberFormat="1" applyFont="1" applyFill="1" applyBorder="1" applyAlignment="1">
      <alignment horizontal="center" vertical="center" shrinkToFit="1"/>
    </xf>
    <xf numFmtId="180" fontId="22" fillId="0" borderId="44" xfId="0" applyNumberFormat="1" applyFont="1" applyFill="1" applyBorder="1" applyAlignment="1">
      <alignment horizontal="center" vertical="center" shrinkToFit="1"/>
    </xf>
    <xf numFmtId="180" fontId="19" fillId="0" borderId="42" xfId="0" applyNumberFormat="1" applyFont="1" applyFill="1" applyBorder="1" applyAlignment="1">
      <alignment horizontal="center" vertical="center" shrinkToFit="1"/>
    </xf>
    <xf numFmtId="0" fontId="20" fillId="0" borderId="84" xfId="0" applyFont="1" applyFill="1" applyBorder="1" applyAlignment="1">
      <alignment horizontal="center" vertical="center"/>
    </xf>
    <xf numFmtId="0" fontId="22" fillId="0" borderId="42" xfId="0" applyFont="1" applyFill="1" applyBorder="1" applyAlignment="1">
      <alignment horizontal="center" vertical="center" shrinkToFit="1"/>
    </xf>
    <xf numFmtId="183" fontId="22" fillId="0" borderId="44" xfId="0" applyNumberFormat="1" applyFont="1" applyFill="1" applyBorder="1" applyAlignment="1">
      <alignment horizontal="right" vertical="center" shrinkToFit="1"/>
    </xf>
    <xf numFmtId="0" fontId="20" fillId="0" borderId="22" xfId="0" applyFont="1" applyFill="1" applyBorder="1" applyAlignment="1">
      <alignment horizontal="center" vertical="center" shrinkToFit="1"/>
    </xf>
    <xf numFmtId="183" fontId="22" fillId="0" borderId="32" xfId="49" applyNumberFormat="1" applyFont="1" applyFill="1" applyBorder="1" applyAlignment="1" quotePrefix="1">
      <alignment horizontal="right" vertical="center" shrinkToFit="1"/>
    </xf>
    <xf numFmtId="180" fontId="22" fillId="0" borderId="55" xfId="0" applyNumberFormat="1" applyFont="1" applyFill="1" applyBorder="1" applyAlignment="1">
      <alignment horizontal="center" vertical="center" shrinkToFit="1"/>
    </xf>
    <xf numFmtId="180" fontId="22" fillId="0" borderId="32" xfId="0" applyNumberFormat="1" applyFont="1" applyFill="1" applyBorder="1" applyAlignment="1">
      <alignment horizontal="center" vertical="center" shrinkToFit="1"/>
    </xf>
    <xf numFmtId="180" fontId="22" fillId="0" borderId="93" xfId="0" applyNumberFormat="1" applyFont="1" applyFill="1" applyBorder="1" applyAlignment="1">
      <alignment horizontal="center" vertical="center" shrinkToFit="1"/>
    </xf>
    <xf numFmtId="180" fontId="22" fillId="0" borderId="33" xfId="0" applyNumberFormat="1" applyFont="1" applyFill="1" applyBorder="1" applyAlignment="1">
      <alignment horizontal="center" vertical="center" shrinkToFit="1"/>
    </xf>
    <xf numFmtId="180" fontId="19" fillId="0" borderId="22" xfId="0" applyNumberFormat="1" applyFont="1" applyFill="1" applyBorder="1" applyAlignment="1">
      <alignment horizontal="center" vertical="center" shrinkToFit="1"/>
    </xf>
    <xf numFmtId="183" fontId="22" fillId="0" borderId="37" xfId="49" applyNumberFormat="1" applyFont="1" applyFill="1" applyBorder="1" applyAlignment="1" quotePrefix="1">
      <alignment horizontal="right" vertical="center" shrinkToFit="1"/>
    </xf>
    <xf numFmtId="180" fontId="22" fillId="0" borderId="67" xfId="0" applyNumberFormat="1" applyFont="1" applyFill="1" applyBorder="1" applyAlignment="1">
      <alignment horizontal="center" vertical="center" shrinkToFit="1"/>
    </xf>
    <xf numFmtId="180" fontId="22" fillId="0" borderId="65" xfId="0" applyNumberFormat="1" applyFont="1" applyFill="1" applyBorder="1" applyAlignment="1">
      <alignment horizontal="center" vertical="center" shrinkToFit="1"/>
    </xf>
    <xf numFmtId="180" fontId="22" fillId="0" borderId="81" xfId="0" applyNumberFormat="1" applyFont="1" applyFill="1" applyBorder="1" applyAlignment="1">
      <alignment horizontal="center" vertical="center" shrinkToFit="1"/>
    </xf>
    <xf numFmtId="180" fontId="22" fillId="0" borderId="66" xfId="0" applyNumberFormat="1" applyFont="1" applyFill="1" applyBorder="1" applyAlignment="1">
      <alignment horizontal="center" vertical="center" shrinkToFit="1"/>
    </xf>
    <xf numFmtId="180" fontId="19" fillId="0" borderId="64" xfId="0" applyNumberFormat="1" applyFont="1" applyFill="1" applyBorder="1" applyAlignment="1">
      <alignment horizontal="center" vertical="center" shrinkToFit="1"/>
    </xf>
    <xf numFmtId="183" fontId="22" fillId="0" borderId="38" xfId="49" applyNumberFormat="1" applyFont="1" applyFill="1" applyBorder="1" applyAlignment="1">
      <alignment horizontal="right" vertical="center" shrinkToFit="1"/>
    </xf>
    <xf numFmtId="180" fontId="22" fillId="0" borderId="27" xfId="0" applyNumberFormat="1" applyFont="1" applyFill="1" applyBorder="1" applyAlignment="1">
      <alignment horizontal="center" vertical="center" shrinkToFit="1"/>
    </xf>
    <xf numFmtId="180" fontId="22" fillId="0" borderId="28" xfId="0" applyNumberFormat="1" applyFont="1" applyFill="1" applyBorder="1" applyAlignment="1">
      <alignment horizontal="center" vertical="center" shrinkToFit="1"/>
    </xf>
    <xf numFmtId="180" fontId="22" fillId="0" borderId="29" xfId="0" applyNumberFormat="1" applyFont="1" applyFill="1" applyBorder="1" applyAlignment="1">
      <alignment horizontal="center" vertical="center" shrinkToFit="1"/>
    </xf>
    <xf numFmtId="180" fontId="19" fillId="0" borderId="60" xfId="0" applyNumberFormat="1" applyFont="1" applyFill="1" applyBorder="1" applyAlignment="1">
      <alignment horizontal="center" vertical="center" shrinkToFit="1"/>
    </xf>
    <xf numFmtId="180" fontId="22" fillId="0" borderId="44" xfId="0" applyNumberFormat="1" applyFont="1" applyFill="1" applyBorder="1" applyAlignment="1">
      <alignment horizontal="center" vertical="center" shrinkToFit="1"/>
    </xf>
    <xf numFmtId="180" fontId="19" fillId="0" borderId="42" xfId="0" applyNumberFormat="1" applyFont="1" applyFill="1" applyBorder="1" applyAlignment="1">
      <alignment horizontal="center" vertical="center" shrinkToFit="1"/>
    </xf>
    <xf numFmtId="183" fontId="22" fillId="0" borderId="32" xfId="0" applyNumberFormat="1" applyFont="1" applyFill="1" applyBorder="1" applyAlignment="1">
      <alignment horizontal="right" vertical="center" shrinkToFit="1"/>
    </xf>
    <xf numFmtId="183" fontId="22" fillId="0" borderId="33" xfId="49" applyNumberFormat="1" applyFont="1" applyFill="1" applyBorder="1" applyAlignment="1">
      <alignment horizontal="right" vertical="center" shrinkToFit="1"/>
    </xf>
    <xf numFmtId="0" fontId="20" fillId="0" borderId="64" xfId="0" applyFont="1" applyFill="1" applyBorder="1" applyAlignment="1">
      <alignment horizontal="center" vertical="center" shrinkToFit="1"/>
    </xf>
    <xf numFmtId="0" fontId="20" fillId="0" borderId="69" xfId="0" applyFont="1" applyFill="1" applyBorder="1" applyAlignment="1">
      <alignment horizontal="center" vertical="center" shrinkToFit="1"/>
    </xf>
    <xf numFmtId="180" fontId="22" fillId="0" borderId="94" xfId="0" applyNumberFormat="1" applyFont="1" applyFill="1" applyBorder="1" applyAlignment="1">
      <alignment horizontal="center" vertical="center" shrinkToFit="1"/>
    </xf>
    <xf numFmtId="180" fontId="22" fillId="0" borderId="71" xfId="0" applyNumberFormat="1" applyFont="1" applyFill="1" applyBorder="1" applyAlignment="1">
      <alignment horizontal="center" vertical="center" shrinkToFit="1"/>
    </xf>
    <xf numFmtId="180" fontId="19" fillId="0" borderId="69" xfId="0" applyNumberFormat="1" applyFont="1" applyFill="1" applyBorder="1" applyAlignment="1">
      <alignment horizontal="center" vertical="center" shrinkToFit="1"/>
    </xf>
    <xf numFmtId="0" fontId="20" fillId="0" borderId="95" xfId="0" applyFont="1" applyFill="1" applyBorder="1" applyAlignment="1">
      <alignment horizontal="center" vertical="center" shrinkToFit="1"/>
    </xf>
    <xf numFmtId="0" fontId="20" fillId="0" borderId="96"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98" xfId="0" applyFont="1" applyFill="1" applyBorder="1" applyAlignment="1">
      <alignment horizontal="left" vertical="center" wrapText="1" indent="1"/>
    </xf>
    <xf numFmtId="183" fontId="22" fillId="0" borderId="14" xfId="49" applyNumberFormat="1" applyFont="1" applyFill="1" applyBorder="1" applyAlignment="1">
      <alignment vertical="center" shrinkToFit="1"/>
    </xf>
    <xf numFmtId="183" fontId="22" fillId="0" borderId="99" xfId="49" applyNumberFormat="1" applyFont="1" applyFill="1" applyBorder="1" applyAlignment="1">
      <alignment vertical="center" shrinkToFit="1"/>
    </xf>
    <xf numFmtId="183" fontId="22" fillId="0" borderId="100" xfId="49" applyNumberFormat="1" applyFont="1" applyFill="1" applyBorder="1" applyAlignment="1">
      <alignment vertical="center" shrinkToFit="1"/>
    </xf>
    <xf numFmtId="183" fontId="22" fillId="0" borderId="100" xfId="0" applyNumberFormat="1" applyFont="1" applyFill="1" applyBorder="1" applyAlignment="1">
      <alignment vertical="center" shrinkToFit="1"/>
    </xf>
    <xf numFmtId="183" fontId="22" fillId="0" borderId="99" xfId="0" applyNumberFormat="1" applyFont="1" applyFill="1" applyBorder="1" applyAlignment="1">
      <alignment vertical="center" shrinkToFit="1"/>
    </xf>
    <xf numFmtId="180" fontId="22" fillId="0" borderId="101" xfId="0" applyNumberFormat="1" applyFont="1" applyFill="1" applyBorder="1" applyAlignment="1">
      <alignment horizontal="center" vertical="center" shrinkToFit="1"/>
    </xf>
    <xf numFmtId="180" fontId="22" fillId="0" borderId="100" xfId="0" applyNumberFormat="1" applyFont="1" applyFill="1" applyBorder="1" applyAlignment="1">
      <alignment horizontal="center" vertical="center" shrinkToFit="1"/>
    </xf>
    <xf numFmtId="180" fontId="22" fillId="0" borderId="102" xfId="0" applyNumberFormat="1" applyFont="1" applyFill="1" applyBorder="1" applyAlignment="1">
      <alignment horizontal="center" vertical="center" shrinkToFit="1"/>
    </xf>
    <xf numFmtId="180" fontId="22" fillId="0" borderId="99" xfId="0" applyNumberFormat="1" applyFont="1" applyFill="1" applyBorder="1" applyAlignment="1">
      <alignment horizontal="center" vertical="center" shrinkToFit="1"/>
    </xf>
    <xf numFmtId="180" fontId="19" fillId="0" borderId="103" xfId="0" applyNumberFormat="1" applyFont="1" applyFill="1" applyBorder="1" applyAlignment="1">
      <alignment horizontal="center" vertical="center" shrinkToFit="1"/>
    </xf>
    <xf numFmtId="0" fontId="20" fillId="0" borderId="28" xfId="0" applyFont="1" applyFill="1" applyBorder="1" applyAlignment="1">
      <alignment horizontal="center" vertical="center" wrapText="1"/>
    </xf>
    <xf numFmtId="0" fontId="20" fillId="0" borderId="104" xfId="0" applyFont="1" applyFill="1" applyBorder="1" applyAlignment="1">
      <alignment horizontal="left" vertical="center" wrapText="1" indent="1"/>
    </xf>
    <xf numFmtId="183" fontId="22" fillId="0" borderId="105" xfId="49" applyNumberFormat="1" applyFont="1" applyFill="1" applyBorder="1" applyAlignment="1">
      <alignment vertical="center" shrinkToFit="1"/>
    </xf>
    <xf numFmtId="183" fontId="22" fillId="0" borderId="106" xfId="49" applyNumberFormat="1" applyFont="1" applyFill="1" applyBorder="1" applyAlignment="1">
      <alignment vertical="center" shrinkToFit="1"/>
    </xf>
    <xf numFmtId="183" fontId="22" fillId="0" borderId="105" xfId="0" applyNumberFormat="1" applyFont="1" applyFill="1" applyBorder="1" applyAlignment="1">
      <alignment vertical="center" shrinkToFit="1"/>
    </xf>
    <xf numFmtId="183" fontId="22" fillId="0" borderId="106" xfId="0" applyNumberFormat="1" applyFont="1" applyFill="1" applyBorder="1" applyAlignment="1">
      <alignment vertical="center" shrinkToFit="1"/>
    </xf>
    <xf numFmtId="180" fontId="22" fillId="0" borderId="107" xfId="0" applyNumberFormat="1" applyFont="1" applyFill="1" applyBorder="1" applyAlignment="1">
      <alignment horizontal="center" vertical="center" shrinkToFit="1"/>
    </xf>
    <xf numFmtId="180" fontId="22" fillId="0" borderId="105" xfId="0" applyNumberFormat="1" applyFont="1" applyFill="1" applyBorder="1" applyAlignment="1">
      <alignment horizontal="center" vertical="center" shrinkToFit="1"/>
    </xf>
    <xf numFmtId="180" fontId="22" fillId="0" borderId="108" xfId="0" applyNumberFormat="1" applyFont="1" applyFill="1" applyBorder="1" applyAlignment="1">
      <alignment horizontal="center" vertical="center" shrinkToFit="1"/>
    </xf>
    <xf numFmtId="180" fontId="22" fillId="0" borderId="106" xfId="0" applyNumberFormat="1" applyFont="1" applyFill="1" applyBorder="1" applyAlignment="1">
      <alignment horizontal="center" vertical="center" shrinkToFit="1"/>
    </xf>
    <xf numFmtId="180" fontId="19" fillId="0" borderId="109" xfId="0" applyNumberFormat="1" applyFont="1" applyFill="1" applyBorder="1" applyAlignment="1">
      <alignment horizontal="center" vertical="center" shrinkToFit="1"/>
    </xf>
    <xf numFmtId="0" fontId="20" fillId="0" borderId="109" xfId="0" applyFont="1" applyFill="1" applyBorder="1" applyAlignment="1">
      <alignment horizontal="center" vertical="center"/>
    </xf>
    <xf numFmtId="0" fontId="20" fillId="0" borderId="105" xfId="0"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20" fillId="0" borderId="110" xfId="0" applyFont="1" applyFill="1" applyBorder="1" applyAlignment="1">
      <alignment horizontal="left" vertical="center" wrapText="1" indent="1"/>
    </xf>
    <xf numFmtId="0" fontId="0" fillId="0" borderId="0" xfId="0" applyFont="1" applyFill="1" applyAlignment="1">
      <alignment/>
    </xf>
    <xf numFmtId="183" fontId="22" fillId="0" borderId="33" xfId="0" applyNumberFormat="1" applyFont="1" applyFill="1" applyBorder="1" applyAlignment="1">
      <alignment horizontal="right" vertical="center" shrinkToFit="1"/>
    </xf>
    <xf numFmtId="183" fontId="22" fillId="0" borderId="33" xfId="49" applyNumberFormat="1" applyFont="1" applyFill="1" applyBorder="1" applyAlignment="1">
      <alignment horizontal="right" vertical="center" shrinkToFit="1"/>
    </xf>
    <xf numFmtId="183" fontId="22" fillId="0" borderId="65" xfId="0" applyNumberFormat="1" applyFont="1" applyFill="1" applyBorder="1" applyAlignment="1">
      <alignment horizontal="right" vertical="center" shrinkToFit="1"/>
    </xf>
    <xf numFmtId="183" fontId="22" fillId="0" borderId="66" xfId="49" applyNumberFormat="1" applyFont="1" applyFill="1" applyBorder="1" applyAlignment="1">
      <alignment vertical="center" shrinkToFit="1"/>
    </xf>
    <xf numFmtId="183" fontId="22" fillId="0" borderId="65" xfId="49" applyNumberFormat="1" applyFont="1" applyFill="1" applyBorder="1" applyAlignment="1">
      <alignment vertical="center" shrinkToFit="1"/>
    </xf>
    <xf numFmtId="183" fontId="22" fillId="0" borderId="65" xfId="0" applyNumberFormat="1" applyFont="1" applyFill="1" applyBorder="1" applyAlignment="1">
      <alignment vertical="center" shrinkToFit="1"/>
    </xf>
    <xf numFmtId="183" fontId="22" fillId="0" borderId="66" xfId="0" applyNumberFormat="1" applyFont="1" applyFill="1" applyBorder="1" applyAlignment="1">
      <alignment vertical="center" shrinkToFit="1"/>
    </xf>
    <xf numFmtId="183" fontId="22" fillId="0" borderId="43" xfId="49" applyNumberFormat="1" applyFont="1" applyFill="1" applyBorder="1" applyAlignment="1" quotePrefix="1">
      <alignment horizontal="right" vertical="center" shrinkToFit="1"/>
    </xf>
    <xf numFmtId="183" fontId="22" fillId="0" borderId="70" xfId="49" applyNumberFormat="1" applyFont="1" applyFill="1" applyBorder="1" applyAlignment="1" applyProtection="1">
      <alignment horizontal="right" vertical="center" shrinkToFit="1"/>
      <protection/>
    </xf>
    <xf numFmtId="183" fontId="22" fillId="0" borderId="71" xfId="49" applyNumberFormat="1" applyFont="1" applyFill="1" applyBorder="1" applyAlignment="1" applyProtection="1">
      <alignment vertical="center" shrinkToFit="1"/>
      <protection/>
    </xf>
    <xf numFmtId="183" fontId="22" fillId="0" borderId="70" xfId="49" applyNumberFormat="1" applyFont="1" applyFill="1" applyBorder="1" applyAlignment="1" applyProtection="1">
      <alignment vertical="center" shrinkToFit="1"/>
      <protection/>
    </xf>
    <xf numFmtId="183" fontId="22" fillId="0" borderId="70" xfId="0" applyNumberFormat="1" applyFont="1" applyFill="1" applyBorder="1" applyAlignment="1">
      <alignment vertical="center" shrinkToFit="1"/>
    </xf>
    <xf numFmtId="183" fontId="22" fillId="0" borderId="71" xfId="0" applyNumberFormat="1" applyFont="1" applyFill="1" applyBorder="1" applyAlignment="1">
      <alignment vertical="center" shrinkToFit="1"/>
    </xf>
    <xf numFmtId="180" fontId="22" fillId="0" borderId="73" xfId="0" applyNumberFormat="1" applyFont="1" applyFill="1" applyBorder="1" applyAlignment="1">
      <alignment horizontal="center" vertical="center" shrinkToFit="1"/>
    </xf>
    <xf numFmtId="180" fontId="22" fillId="0" borderId="70" xfId="0" applyNumberFormat="1" applyFont="1" applyFill="1" applyBorder="1" applyAlignment="1">
      <alignment horizontal="center" vertical="center" shrinkToFit="1"/>
    </xf>
    <xf numFmtId="0" fontId="20" fillId="0" borderId="111" xfId="0" applyFont="1" applyFill="1" applyBorder="1" applyAlignment="1">
      <alignment horizontal="center" vertical="center"/>
    </xf>
    <xf numFmtId="0" fontId="20" fillId="0" borderId="112" xfId="0" applyFont="1" applyFill="1" applyBorder="1" applyAlignment="1">
      <alignment horizontal="center" vertical="center" wrapText="1"/>
    </xf>
    <xf numFmtId="0" fontId="20" fillId="0" borderId="113" xfId="0" applyFont="1" applyFill="1" applyBorder="1" applyAlignment="1">
      <alignment horizontal="center" vertical="center" wrapText="1"/>
    </xf>
    <xf numFmtId="0" fontId="20" fillId="0" borderId="114" xfId="0" applyFont="1" applyFill="1" applyBorder="1" applyAlignment="1">
      <alignment horizontal="left" vertical="center" wrapText="1" indent="1"/>
    </xf>
    <xf numFmtId="183" fontId="22" fillId="0" borderId="115" xfId="0" applyNumberFormat="1" applyFont="1" applyFill="1" applyBorder="1" applyAlignment="1">
      <alignment horizontal="right" vertical="center" shrinkToFit="1"/>
    </xf>
    <xf numFmtId="183" fontId="22" fillId="0" borderId="51" xfId="49" applyNumberFormat="1" applyFont="1" applyFill="1" applyBorder="1" applyAlignment="1">
      <alignment vertical="center" shrinkToFit="1"/>
    </xf>
    <xf numFmtId="183" fontId="22" fillId="0" borderId="50" xfId="49" applyNumberFormat="1" applyFont="1" applyFill="1" applyBorder="1" applyAlignment="1">
      <alignment vertical="center" shrinkToFit="1"/>
    </xf>
    <xf numFmtId="183" fontId="22" fillId="0" borderId="50" xfId="0" applyNumberFormat="1" applyFont="1" applyFill="1" applyBorder="1" applyAlignment="1">
      <alignment vertical="center" shrinkToFit="1"/>
    </xf>
    <xf numFmtId="183" fontId="22" fillId="0" borderId="51" xfId="0" applyNumberFormat="1" applyFont="1" applyFill="1" applyBorder="1" applyAlignment="1">
      <alignment vertical="center" shrinkToFit="1"/>
    </xf>
    <xf numFmtId="180" fontId="22" fillId="0" borderId="52" xfId="0" applyNumberFormat="1" applyFont="1" applyFill="1" applyBorder="1" applyAlignment="1">
      <alignment horizontal="center" vertical="center" shrinkToFit="1"/>
    </xf>
    <xf numFmtId="180" fontId="22" fillId="0" borderId="50" xfId="0" applyNumberFormat="1" applyFont="1" applyFill="1" applyBorder="1" applyAlignment="1">
      <alignment horizontal="center" vertical="center" shrinkToFit="1"/>
    </xf>
    <xf numFmtId="180" fontId="22" fillId="0" borderId="88" xfId="0" applyNumberFormat="1" applyFont="1" applyFill="1" applyBorder="1" applyAlignment="1">
      <alignment horizontal="center" vertical="center" shrinkToFit="1"/>
    </xf>
    <xf numFmtId="180" fontId="22" fillId="0" borderId="51" xfId="0" applyNumberFormat="1" applyFont="1" applyFill="1" applyBorder="1" applyAlignment="1">
      <alignment horizontal="center" vertical="center" shrinkToFit="1"/>
    </xf>
    <xf numFmtId="180" fontId="19" fillId="0" borderId="48" xfId="0" applyNumberFormat="1" applyFont="1" applyFill="1" applyBorder="1" applyAlignment="1">
      <alignment horizontal="center" vertical="center" shrinkToFit="1"/>
    </xf>
    <xf numFmtId="0" fontId="20" fillId="0" borderId="116" xfId="0" applyFont="1" applyFill="1" applyBorder="1" applyAlignment="1">
      <alignment horizontal="center" vertical="center"/>
    </xf>
    <xf numFmtId="0" fontId="4" fillId="0" borderId="0" xfId="0" applyFont="1" applyFill="1" applyAlignment="1">
      <alignment horizontal="left" vertical="center"/>
    </xf>
    <xf numFmtId="0" fontId="20" fillId="0" borderId="59" xfId="0" applyFont="1" applyFill="1" applyBorder="1" applyAlignment="1">
      <alignment horizontal="left" vertical="center"/>
    </xf>
    <xf numFmtId="0" fontId="47" fillId="0" borderId="0" xfId="0" applyFont="1" applyFill="1" applyAlignment="1">
      <alignment horizontal="center" vertical="center"/>
    </xf>
    <xf numFmtId="0" fontId="26" fillId="0" borderId="0" xfId="0" applyFont="1" applyFill="1" applyAlignment="1">
      <alignment wrapText="1"/>
    </xf>
    <xf numFmtId="0" fontId="19" fillId="0" borderId="117" xfId="0" applyFont="1" applyBorder="1" applyAlignment="1">
      <alignment horizontal="center" vertical="top" textRotation="255"/>
    </xf>
    <xf numFmtId="0" fontId="14" fillId="0" borderId="0" xfId="0" applyFont="1" applyFill="1" applyAlignment="1">
      <alignment horizontal="left" vertical="center"/>
    </xf>
    <xf numFmtId="0" fontId="5" fillId="0" borderId="10"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118" xfId="0" applyFont="1" applyFill="1" applyBorder="1" applyAlignment="1">
      <alignment horizontal="left" vertical="center"/>
    </xf>
    <xf numFmtId="0" fontId="20" fillId="0" borderId="119" xfId="0" applyFont="1" applyFill="1" applyBorder="1" applyAlignment="1">
      <alignment horizontal="left" vertical="center"/>
    </xf>
    <xf numFmtId="0" fontId="20" fillId="0" borderId="119" xfId="0" applyFont="1" applyFill="1" applyBorder="1" applyAlignment="1">
      <alignment horizontal="left" vertical="center" wrapText="1"/>
    </xf>
    <xf numFmtId="0" fontId="20" fillId="0" borderId="119" xfId="0" applyFont="1" applyFill="1" applyBorder="1" applyAlignment="1">
      <alignment horizontal="left" vertical="center"/>
    </xf>
    <xf numFmtId="0" fontId="20" fillId="0" borderId="120" xfId="0" applyFont="1" applyFill="1" applyBorder="1" applyAlignment="1">
      <alignment horizontal="left" vertical="center" wrapText="1"/>
    </xf>
    <xf numFmtId="0" fontId="20" fillId="0" borderId="118" xfId="0" applyFont="1" applyFill="1" applyBorder="1" applyAlignment="1">
      <alignment horizontal="left" vertical="center"/>
    </xf>
    <xf numFmtId="0" fontId="20" fillId="0" borderId="120" xfId="0" applyFont="1" applyFill="1" applyBorder="1" applyAlignment="1">
      <alignment horizontal="left" vertical="center"/>
    </xf>
    <xf numFmtId="0" fontId="20" fillId="0" borderId="104" xfId="0" applyFont="1" applyFill="1" applyBorder="1" applyAlignment="1">
      <alignment horizontal="left" vertical="center"/>
    </xf>
    <xf numFmtId="0" fontId="20" fillId="0" borderId="121" xfId="0" applyFont="1" applyFill="1" applyBorder="1" applyAlignment="1">
      <alignment horizontal="left" vertical="center"/>
    </xf>
    <xf numFmtId="0" fontId="20" fillId="0" borderId="122" xfId="0" applyFont="1" applyFill="1" applyBorder="1" applyAlignment="1">
      <alignment horizontal="left" vertical="center"/>
    </xf>
    <xf numFmtId="0" fontId="20" fillId="0" borderId="120" xfId="0" applyFont="1" applyFill="1" applyBorder="1" applyAlignment="1">
      <alignment horizontal="left" vertical="center" wrapText="1"/>
    </xf>
    <xf numFmtId="0" fontId="20" fillId="0" borderId="123" xfId="0" applyFont="1" applyFill="1" applyBorder="1" applyAlignment="1">
      <alignment horizontal="left" vertical="center"/>
    </xf>
    <xf numFmtId="0" fontId="20" fillId="0" borderId="19" xfId="0" applyFont="1" applyFill="1" applyBorder="1" applyAlignment="1">
      <alignment horizontal="left" vertical="center"/>
    </xf>
    <xf numFmtId="17" fontId="4" fillId="0" borderId="0" xfId="0" applyNumberFormat="1" applyFont="1" applyFill="1" applyAlignment="1">
      <alignment horizontal="left"/>
    </xf>
    <xf numFmtId="0" fontId="20" fillId="0" borderId="124" xfId="0" applyFont="1" applyFill="1" applyBorder="1" applyAlignment="1">
      <alignment horizontal="center" vertical="center"/>
    </xf>
    <xf numFmtId="0" fontId="49" fillId="0" borderId="0" xfId="0" applyFont="1" applyFill="1" applyAlignment="1">
      <alignment horizontal="left" vertical="center"/>
    </xf>
    <xf numFmtId="0" fontId="49" fillId="0" borderId="0" xfId="0" applyFont="1" applyFill="1" applyBorder="1" applyAlignment="1">
      <alignment horizontal="left" vertical="center"/>
    </xf>
    <xf numFmtId="0" fontId="49" fillId="0" borderId="0" xfId="0" applyFont="1" applyFill="1" applyBorder="1" applyAlignment="1">
      <alignment horizontal="left"/>
    </xf>
    <xf numFmtId="0" fontId="49" fillId="0" borderId="0" xfId="0" applyFont="1" applyFill="1" applyAlignment="1">
      <alignment horizontal="left"/>
    </xf>
    <xf numFmtId="49" fontId="27" fillId="0" borderId="20" xfId="0" applyNumberFormat="1" applyFont="1" applyFill="1" applyBorder="1" applyAlignment="1">
      <alignment horizontal="left" vertical="center" shrinkToFit="1"/>
    </xf>
    <xf numFmtId="49" fontId="27" fillId="0" borderId="24" xfId="0" applyNumberFormat="1" applyFont="1" applyFill="1" applyBorder="1" applyAlignment="1">
      <alignment horizontal="left" vertical="center" shrinkToFit="1"/>
    </xf>
    <xf numFmtId="176" fontId="27" fillId="0" borderId="24" xfId="49" applyNumberFormat="1" applyFont="1" applyFill="1" applyBorder="1" applyAlignment="1">
      <alignment horizontal="right" vertical="center" shrinkToFit="1"/>
    </xf>
    <xf numFmtId="176" fontId="27" fillId="0" borderId="125" xfId="49" applyNumberFormat="1" applyFont="1" applyFill="1" applyBorder="1" applyAlignment="1">
      <alignment horizontal="right" vertical="center" shrinkToFit="1"/>
    </xf>
    <xf numFmtId="183" fontId="27" fillId="0" borderId="20" xfId="0" applyNumberFormat="1" applyFont="1" applyFill="1" applyBorder="1" applyAlignment="1">
      <alignment horizontal="center" vertical="center" shrinkToFit="1"/>
    </xf>
    <xf numFmtId="183" fontId="27" fillId="0" borderId="24" xfId="0" applyNumberFormat="1" applyFont="1" applyFill="1" applyBorder="1" applyAlignment="1">
      <alignment horizontal="center" vertical="center" shrinkToFit="1"/>
    </xf>
    <xf numFmtId="183" fontId="27" fillId="0" borderId="125" xfId="0" applyNumberFormat="1" applyFont="1" applyFill="1" applyBorder="1" applyAlignment="1">
      <alignment horizontal="center" vertical="center" shrinkToFit="1"/>
    </xf>
    <xf numFmtId="49" fontId="27" fillId="0" borderId="126" xfId="0" applyNumberFormat="1" applyFont="1" applyFill="1" applyBorder="1" applyAlignment="1">
      <alignment horizontal="left" vertical="center" shrinkToFit="1"/>
    </xf>
    <xf numFmtId="0" fontId="27" fillId="0" borderId="35" xfId="0" applyFont="1" applyFill="1" applyBorder="1" applyAlignment="1">
      <alignment horizontal="center" vertical="center" shrinkToFit="1"/>
    </xf>
    <xf numFmtId="0" fontId="27" fillId="0" borderId="14" xfId="0" applyFont="1" applyFill="1" applyBorder="1" applyAlignment="1">
      <alignment horizontal="left" vertical="center" shrinkToFit="1"/>
    </xf>
    <xf numFmtId="0" fontId="27" fillId="0" borderId="13" xfId="0" applyFont="1" applyFill="1" applyBorder="1" applyAlignment="1">
      <alignment horizontal="left" vertical="center" shrinkToFit="1"/>
    </xf>
    <xf numFmtId="176" fontId="27" fillId="0" borderId="28" xfId="49" applyNumberFormat="1" applyFont="1" applyFill="1" applyBorder="1" applyAlignment="1">
      <alignment horizontal="right" vertical="center" shrinkToFit="1"/>
    </xf>
    <xf numFmtId="176" fontId="27" fillId="0" borderId="127" xfId="49" applyNumberFormat="1" applyFont="1" applyFill="1" applyBorder="1" applyAlignment="1">
      <alignment horizontal="right" vertical="center" shrinkToFit="1"/>
    </xf>
    <xf numFmtId="183" fontId="27" fillId="0" borderId="27" xfId="0" applyNumberFormat="1" applyFont="1" applyFill="1" applyBorder="1" applyAlignment="1">
      <alignment horizontal="center" vertical="center" shrinkToFit="1"/>
    </xf>
    <xf numFmtId="183" fontId="27" fillId="0" borderId="28" xfId="0" applyNumberFormat="1" applyFont="1" applyFill="1" applyBorder="1" applyAlignment="1">
      <alignment horizontal="center" vertical="center" shrinkToFit="1"/>
    </xf>
    <xf numFmtId="183" fontId="27" fillId="0" borderId="127" xfId="0" applyNumberFormat="1" applyFont="1" applyFill="1" applyBorder="1" applyAlignment="1">
      <alignment horizontal="center" vertical="center" shrinkToFit="1"/>
    </xf>
    <xf numFmtId="0" fontId="27" fillId="0" borderId="128" xfId="0" applyFont="1" applyFill="1" applyBorder="1" applyAlignment="1">
      <alignment horizontal="left" vertical="center" shrinkToFit="1"/>
    </xf>
    <xf numFmtId="0" fontId="27" fillId="0" borderId="28" xfId="0" applyFont="1" applyFill="1" applyBorder="1" applyAlignment="1">
      <alignment horizontal="left" vertical="center" shrinkToFit="1"/>
    </xf>
    <xf numFmtId="0" fontId="27" fillId="0" borderId="56" xfId="0" applyFont="1" applyFill="1" applyBorder="1" applyAlignment="1">
      <alignment horizontal="left" vertical="center" shrinkToFit="1"/>
    </xf>
    <xf numFmtId="0" fontId="27" fillId="0" borderId="129" xfId="0" applyFont="1" applyFill="1" applyBorder="1" applyAlignment="1">
      <alignment horizontal="left" vertical="center" shrinkToFit="1"/>
    </xf>
    <xf numFmtId="176" fontId="27" fillId="0" borderId="129" xfId="49" applyNumberFormat="1" applyFont="1" applyFill="1" applyBorder="1" applyAlignment="1">
      <alignment horizontal="right" vertical="center" shrinkToFit="1"/>
    </xf>
    <xf numFmtId="176" fontId="27" fillId="0" borderId="130" xfId="49" applyNumberFormat="1" applyFont="1" applyFill="1" applyBorder="1" applyAlignment="1">
      <alignment horizontal="right" vertical="center" shrinkToFit="1"/>
    </xf>
    <xf numFmtId="183" fontId="27" fillId="0" borderId="56" xfId="0" applyNumberFormat="1" applyFont="1" applyFill="1" applyBorder="1" applyAlignment="1">
      <alignment horizontal="center" vertical="center" shrinkToFit="1"/>
    </xf>
    <xf numFmtId="183" fontId="27" fillId="0" borderId="129" xfId="0" applyNumberFormat="1" applyFont="1" applyFill="1" applyBorder="1" applyAlignment="1">
      <alignment horizontal="center" vertical="center" shrinkToFit="1"/>
    </xf>
    <xf numFmtId="183" fontId="27" fillId="0" borderId="130" xfId="0" applyNumberFormat="1" applyFont="1" applyFill="1" applyBorder="1" applyAlignment="1">
      <alignment horizontal="center" vertical="center" shrinkToFit="1"/>
    </xf>
    <xf numFmtId="0" fontId="27" fillId="0" borderId="131" xfId="0" applyFont="1" applyFill="1" applyBorder="1" applyAlignment="1">
      <alignment horizontal="left" vertical="center" shrinkToFit="1"/>
    </xf>
    <xf numFmtId="0" fontId="27" fillId="0" borderId="20" xfId="0" applyFont="1" applyFill="1" applyBorder="1" applyAlignment="1">
      <alignment horizontal="left" vertical="center" shrinkToFit="1"/>
    </xf>
    <xf numFmtId="0" fontId="27" fillId="0" borderId="24" xfId="0" applyFont="1" applyFill="1" applyBorder="1" applyAlignment="1">
      <alignment horizontal="left" vertical="center" shrinkToFit="1"/>
    </xf>
    <xf numFmtId="0" fontId="27" fillId="0" borderId="126" xfId="0" applyFont="1" applyFill="1" applyBorder="1" applyAlignment="1">
      <alignment horizontal="left" vertical="center" shrinkToFit="1"/>
    </xf>
    <xf numFmtId="0" fontId="27" fillId="0" borderId="56" xfId="0" applyFont="1" applyFill="1" applyBorder="1" applyAlignment="1">
      <alignment horizontal="left" vertical="center" shrinkToFit="1"/>
    </xf>
    <xf numFmtId="176" fontId="27" fillId="0" borderId="129" xfId="49" applyNumberFormat="1" applyFont="1" applyFill="1" applyBorder="1" applyAlignment="1">
      <alignment horizontal="right" vertical="center" shrinkToFit="1"/>
    </xf>
    <xf numFmtId="176" fontId="27" fillId="0" borderId="130" xfId="49" applyNumberFormat="1" applyFont="1" applyFill="1" applyBorder="1" applyAlignment="1">
      <alignment horizontal="right" vertical="center" shrinkToFit="1"/>
    </xf>
    <xf numFmtId="0" fontId="27" fillId="0" borderId="131" xfId="0" applyFont="1" applyFill="1" applyBorder="1" applyAlignment="1">
      <alignment horizontal="left" vertical="center" shrinkToFit="1"/>
    </xf>
    <xf numFmtId="0" fontId="27" fillId="0" borderId="25" xfId="0" applyFont="1" applyFill="1" applyBorder="1" applyAlignment="1">
      <alignment horizontal="center" vertical="center" shrinkToFit="1"/>
    </xf>
    <xf numFmtId="0" fontId="27" fillId="0" borderId="14" xfId="0" applyFont="1" applyFill="1" applyBorder="1" applyAlignment="1">
      <alignment horizontal="left" vertical="center" shrinkToFit="1"/>
    </xf>
    <xf numFmtId="0" fontId="27" fillId="0" borderId="13" xfId="0" applyFont="1" applyFill="1" applyBorder="1" applyAlignment="1">
      <alignment horizontal="left" vertical="center" shrinkToFit="1"/>
    </xf>
    <xf numFmtId="176" fontId="27" fillId="0" borderId="13" xfId="49" applyNumberFormat="1" applyFont="1" applyFill="1" applyBorder="1" applyAlignment="1">
      <alignment horizontal="right" vertical="center" shrinkToFit="1"/>
    </xf>
    <xf numFmtId="176" fontId="27" fillId="0" borderId="15" xfId="49" applyNumberFormat="1" applyFont="1" applyFill="1" applyBorder="1" applyAlignment="1">
      <alignment horizontal="right" vertical="center" shrinkToFit="1"/>
    </xf>
    <xf numFmtId="183" fontId="27" fillId="0" borderId="14" xfId="0" applyNumberFormat="1" applyFont="1" applyFill="1" applyBorder="1" applyAlignment="1">
      <alignment horizontal="center" vertical="center" shrinkToFit="1"/>
    </xf>
    <xf numFmtId="183" fontId="27" fillId="0" borderId="13" xfId="0" applyNumberFormat="1" applyFont="1" applyFill="1" applyBorder="1" applyAlignment="1">
      <alignment horizontal="center" vertical="center" shrinkToFit="1"/>
    </xf>
    <xf numFmtId="183" fontId="27" fillId="0" borderId="15" xfId="0" applyNumberFormat="1" applyFont="1" applyFill="1" applyBorder="1" applyAlignment="1">
      <alignment horizontal="center" vertical="center" shrinkToFit="1"/>
    </xf>
    <xf numFmtId="0" fontId="27" fillId="0" borderId="132" xfId="0" applyFont="1" applyFill="1" applyBorder="1" applyAlignment="1">
      <alignment horizontal="left" vertical="center" shrinkToFit="1"/>
    </xf>
    <xf numFmtId="0" fontId="27" fillId="0" borderId="129" xfId="0" applyFont="1" applyFill="1" applyBorder="1" applyAlignment="1">
      <alignment horizontal="left" vertical="center" shrinkToFit="1"/>
    </xf>
    <xf numFmtId="183" fontId="27" fillId="0" borderId="56" xfId="0" applyNumberFormat="1" applyFont="1" applyFill="1" applyBorder="1" applyAlignment="1">
      <alignment horizontal="center" vertical="center" shrinkToFit="1"/>
    </xf>
    <xf numFmtId="183" fontId="27" fillId="0" borderId="129" xfId="0" applyNumberFormat="1" applyFont="1" applyFill="1" applyBorder="1" applyAlignment="1">
      <alignment horizontal="center" vertical="center" shrinkToFit="1"/>
    </xf>
    <xf numFmtId="183" fontId="27" fillId="0" borderId="130" xfId="0" applyNumberFormat="1" applyFont="1" applyFill="1" applyBorder="1" applyAlignment="1">
      <alignment horizontal="center" vertical="center" shrinkToFit="1"/>
    </xf>
    <xf numFmtId="0" fontId="27" fillId="0" borderId="27" xfId="0" applyFont="1" applyFill="1" applyBorder="1" applyAlignment="1">
      <alignment horizontal="left" vertical="center" shrinkToFit="1"/>
    </xf>
    <xf numFmtId="0" fontId="27" fillId="0" borderId="28" xfId="0" applyFont="1" applyFill="1" applyBorder="1" applyAlignment="1">
      <alignment horizontal="left" vertical="center" shrinkToFit="1"/>
    </xf>
    <xf numFmtId="176" fontId="27" fillId="0" borderId="28" xfId="49" applyNumberFormat="1" applyFont="1" applyFill="1" applyBorder="1" applyAlignment="1">
      <alignment horizontal="right" vertical="center" shrinkToFit="1"/>
    </xf>
    <xf numFmtId="176" fontId="27" fillId="0" borderId="127" xfId="49" applyNumberFormat="1" applyFont="1" applyFill="1" applyBorder="1" applyAlignment="1">
      <alignment horizontal="right" vertical="center" shrinkToFit="1"/>
    </xf>
    <xf numFmtId="183" fontId="27" fillId="0" borderId="27" xfId="0" applyNumberFormat="1" applyFont="1" applyFill="1" applyBorder="1" applyAlignment="1">
      <alignment horizontal="center" vertical="center" shrinkToFit="1"/>
    </xf>
    <xf numFmtId="183" fontId="27" fillId="0" borderId="28" xfId="0" applyNumberFormat="1" applyFont="1" applyFill="1" applyBorder="1" applyAlignment="1">
      <alignment horizontal="center" vertical="center" shrinkToFit="1"/>
    </xf>
    <xf numFmtId="183" fontId="27" fillId="0" borderId="127" xfId="0" applyNumberFormat="1" applyFont="1" applyFill="1" applyBorder="1" applyAlignment="1">
      <alignment horizontal="center" vertical="center" shrinkToFit="1"/>
    </xf>
    <xf numFmtId="0" fontId="27" fillId="0" borderId="128" xfId="0" applyFont="1" applyFill="1" applyBorder="1" applyAlignment="1">
      <alignment horizontal="left" vertical="center" shrinkToFit="1"/>
    </xf>
    <xf numFmtId="176" fontId="27" fillId="0" borderId="13" xfId="49" applyNumberFormat="1" applyFont="1" applyFill="1" applyBorder="1" applyAlignment="1">
      <alignment horizontal="right" vertical="center" shrinkToFit="1"/>
    </xf>
    <xf numFmtId="176" fontId="27" fillId="0" borderId="15" xfId="49" applyNumberFormat="1" applyFont="1" applyFill="1" applyBorder="1" applyAlignment="1">
      <alignment horizontal="right" vertical="center" shrinkToFit="1"/>
    </xf>
    <xf numFmtId="0" fontId="27" fillId="0" borderId="27" xfId="0" applyFont="1" applyFill="1" applyBorder="1" applyAlignment="1">
      <alignment horizontal="left" vertical="center" shrinkToFit="1"/>
    </xf>
    <xf numFmtId="183" fontId="27" fillId="0" borderId="14" xfId="0" applyNumberFormat="1" applyFont="1" applyFill="1" applyBorder="1" applyAlignment="1">
      <alignment horizontal="center" vertical="center" shrinkToFit="1"/>
    </xf>
    <xf numFmtId="183" fontId="27" fillId="0" borderId="13" xfId="0" applyNumberFormat="1" applyFont="1" applyFill="1" applyBorder="1" applyAlignment="1">
      <alignment horizontal="center" vertical="center" shrinkToFit="1"/>
    </xf>
    <xf numFmtId="183" fontId="27" fillId="0" borderId="15" xfId="0" applyNumberFormat="1" applyFont="1" applyFill="1" applyBorder="1" applyAlignment="1">
      <alignment horizontal="center" vertical="center" shrinkToFit="1"/>
    </xf>
    <xf numFmtId="0" fontId="27" fillId="0" borderId="132" xfId="0" applyFont="1" applyFill="1" applyBorder="1" applyAlignment="1">
      <alignment horizontal="left" vertical="center" shrinkToFit="1"/>
    </xf>
    <xf numFmtId="0" fontId="27" fillId="0" borderId="27"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27" fillId="0" borderId="127"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176" fontId="27" fillId="0" borderId="13" xfId="49" applyNumberFormat="1" applyFont="1" applyFill="1" applyBorder="1" applyAlignment="1">
      <alignment horizontal="right" vertical="center" wrapText="1" shrinkToFit="1"/>
    </xf>
    <xf numFmtId="176" fontId="27" fillId="0" borderId="15" xfId="49" applyNumberFormat="1" applyFont="1" applyFill="1" applyBorder="1" applyAlignment="1">
      <alignment horizontal="right" vertical="center" wrapText="1" shrinkToFit="1"/>
    </xf>
    <xf numFmtId="176" fontId="27" fillId="0" borderId="12" xfId="49" applyNumberFormat="1" applyFont="1" applyFill="1" applyBorder="1" applyAlignment="1">
      <alignment horizontal="right" vertical="center" shrinkToFit="1"/>
    </xf>
    <xf numFmtId="176" fontId="27" fillId="0" borderId="29" xfId="49" applyNumberFormat="1" applyFont="1" applyFill="1" applyBorder="1" applyAlignment="1">
      <alignment horizontal="right" vertical="center" shrinkToFit="1"/>
    </xf>
    <xf numFmtId="176" fontId="27" fillId="0" borderId="12" xfId="49" applyNumberFormat="1" applyFont="1" applyFill="1" applyBorder="1" applyAlignment="1">
      <alignment horizontal="right" vertical="center" shrinkToFit="1"/>
    </xf>
    <xf numFmtId="0" fontId="27" fillId="0" borderId="133" xfId="0" applyFont="1" applyFill="1" applyBorder="1" applyAlignment="1">
      <alignment horizontal="left" vertical="center" shrinkToFit="1"/>
    </xf>
    <xf numFmtId="0" fontId="27" fillId="0" borderId="134" xfId="0" applyFont="1" applyFill="1" applyBorder="1" applyAlignment="1">
      <alignment horizontal="left" vertical="center" shrinkToFit="1"/>
    </xf>
    <xf numFmtId="176" fontId="27" fillId="0" borderId="134" xfId="49" applyNumberFormat="1" applyFont="1" applyFill="1" applyBorder="1" applyAlignment="1">
      <alignment horizontal="right" vertical="center" shrinkToFit="1"/>
    </xf>
    <xf numFmtId="176" fontId="27" fillId="0" borderId="135" xfId="49" applyNumberFormat="1" applyFont="1" applyFill="1" applyBorder="1" applyAlignment="1">
      <alignment horizontal="right" vertical="center" shrinkToFit="1"/>
    </xf>
    <xf numFmtId="183" fontId="27" fillId="0" borderId="133" xfId="0" applyNumberFormat="1" applyFont="1" applyFill="1" applyBorder="1" applyAlignment="1">
      <alignment horizontal="center" vertical="center" shrinkToFit="1"/>
    </xf>
    <xf numFmtId="183" fontId="27" fillId="0" borderId="134" xfId="0" applyNumberFormat="1" applyFont="1" applyFill="1" applyBorder="1" applyAlignment="1">
      <alignment horizontal="center" vertical="center" shrinkToFit="1"/>
    </xf>
    <xf numFmtId="183" fontId="27" fillId="0" borderId="135" xfId="0" applyNumberFormat="1" applyFont="1" applyFill="1" applyBorder="1" applyAlignment="1">
      <alignment horizontal="center" vertical="center" shrinkToFit="1"/>
    </xf>
    <xf numFmtId="0" fontId="27" fillId="0" borderId="136" xfId="0" applyFont="1" applyFill="1" applyBorder="1" applyAlignment="1">
      <alignment horizontal="left" vertical="center" shrinkToFit="1"/>
    </xf>
    <xf numFmtId="0" fontId="27" fillId="0" borderId="137" xfId="0" applyFont="1" applyFill="1" applyBorder="1" applyAlignment="1">
      <alignment horizontal="left" vertical="center" shrinkToFit="1"/>
    </xf>
    <xf numFmtId="0" fontId="27" fillId="0" borderId="138" xfId="0" applyFont="1" applyFill="1" applyBorder="1" applyAlignment="1">
      <alignment horizontal="left" vertical="center" shrinkToFit="1"/>
    </xf>
    <xf numFmtId="176" fontId="27" fillId="0" borderId="138" xfId="49" applyNumberFormat="1" applyFont="1" applyFill="1" applyBorder="1" applyAlignment="1" applyProtection="1">
      <alignment horizontal="right" vertical="center" shrinkToFit="1"/>
      <protection/>
    </xf>
    <xf numFmtId="176" fontId="27" fillId="0" borderId="139" xfId="49" applyNumberFormat="1" applyFont="1" applyFill="1" applyBorder="1" applyAlignment="1" applyProtection="1">
      <alignment horizontal="right" vertical="center" shrinkToFit="1"/>
      <protection/>
    </xf>
    <xf numFmtId="183" fontId="27" fillId="0" borderId="137" xfId="0" applyNumberFormat="1" applyFont="1" applyFill="1" applyBorder="1" applyAlignment="1">
      <alignment horizontal="center" vertical="center" shrinkToFit="1"/>
    </xf>
    <xf numFmtId="183" fontId="27" fillId="0" borderId="138" xfId="0" applyNumberFormat="1" applyFont="1" applyFill="1" applyBorder="1" applyAlignment="1">
      <alignment horizontal="center" vertical="center" shrinkToFit="1"/>
    </xf>
    <xf numFmtId="183" fontId="27" fillId="0" borderId="139" xfId="0" applyNumberFormat="1" applyFont="1" applyFill="1" applyBorder="1" applyAlignment="1">
      <alignment horizontal="center" vertical="center" shrinkToFit="1"/>
    </xf>
    <xf numFmtId="0" fontId="27" fillId="0" borderId="140" xfId="0" applyFont="1" applyFill="1" applyBorder="1" applyAlignment="1">
      <alignment horizontal="left" vertical="center" shrinkToFit="1"/>
    </xf>
    <xf numFmtId="0" fontId="50" fillId="0" borderId="132" xfId="0" applyFont="1" applyFill="1" applyBorder="1" applyAlignment="1">
      <alignment horizontal="left" vertical="center" shrinkToFit="1"/>
    </xf>
    <xf numFmtId="0" fontId="50" fillId="0" borderId="13" xfId="0" applyFont="1" applyFill="1" applyBorder="1" applyAlignment="1">
      <alignment horizontal="left" vertical="center" shrinkToFit="1"/>
    </xf>
    <xf numFmtId="176" fontId="50" fillId="0" borderId="13" xfId="49" applyNumberFormat="1" applyFont="1" applyFill="1" applyBorder="1" applyAlignment="1">
      <alignment horizontal="right" vertical="center" shrinkToFit="1"/>
    </xf>
    <xf numFmtId="176" fontId="27" fillId="0" borderId="127" xfId="49" applyNumberFormat="1"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7" fillId="0" borderId="129" xfId="0" applyFont="1" applyFill="1" applyBorder="1" applyAlignment="1">
      <alignment horizontal="left" vertical="center" wrapText="1" shrinkToFit="1"/>
    </xf>
    <xf numFmtId="176" fontId="27" fillId="0" borderId="129" xfId="49" applyNumberFormat="1" applyFont="1" applyFill="1" applyBorder="1" applyAlignment="1">
      <alignment horizontal="right" vertical="center" wrapText="1" shrinkToFit="1"/>
    </xf>
    <xf numFmtId="0" fontId="27" fillId="0" borderId="28" xfId="0" applyFont="1" applyFill="1" applyBorder="1" applyAlignment="1">
      <alignment horizontal="left" vertical="center" wrapText="1" shrinkToFit="1"/>
    </xf>
    <xf numFmtId="176" fontId="27" fillId="0" borderId="28" xfId="49" applyNumberFormat="1" applyFont="1" applyFill="1" applyBorder="1" applyAlignment="1">
      <alignment horizontal="right" vertical="center" wrapText="1" shrinkToFit="1"/>
    </xf>
    <xf numFmtId="0" fontId="27" fillId="0" borderId="13" xfId="0" applyFont="1" applyFill="1" applyBorder="1" applyAlignment="1">
      <alignment horizontal="left" vertical="center" wrapText="1" shrinkToFit="1"/>
    </xf>
    <xf numFmtId="176" fontId="27" fillId="0" borderId="13" xfId="49" applyNumberFormat="1" applyFont="1" applyFill="1" applyBorder="1" applyAlignment="1">
      <alignment horizontal="right" vertical="center" wrapText="1" shrinkToFit="1"/>
    </xf>
    <xf numFmtId="183" fontId="52" fillId="0" borderId="20" xfId="0" applyNumberFormat="1" applyFont="1" applyFill="1" applyBorder="1" applyAlignment="1">
      <alignment horizontal="center" vertical="center" shrinkToFit="1"/>
    </xf>
    <xf numFmtId="183" fontId="52" fillId="0" borderId="24" xfId="0" applyNumberFormat="1" applyFont="1" applyFill="1" applyBorder="1" applyAlignment="1">
      <alignment horizontal="center" vertical="center" shrinkToFit="1"/>
    </xf>
    <xf numFmtId="183" fontId="52" fillId="0" borderId="27" xfId="0" applyNumberFormat="1" applyFont="1" applyFill="1" applyBorder="1" applyAlignment="1">
      <alignment horizontal="center" vertical="center" shrinkToFit="1"/>
    </xf>
    <xf numFmtId="183" fontId="52" fillId="0" borderId="28" xfId="0" applyNumberFormat="1" applyFont="1" applyFill="1" applyBorder="1" applyAlignment="1">
      <alignment horizontal="center" vertical="center" shrinkToFit="1"/>
    </xf>
    <xf numFmtId="183" fontId="52" fillId="0" borderId="56" xfId="0" applyNumberFormat="1" applyFont="1" applyFill="1" applyBorder="1" applyAlignment="1">
      <alignment horizontal="center" vertical="center" shrinkToFit="1"/>
    </xf>
    <xf numFmtId="183" fontId="52" fillId="0" borderId="129" xfId="0" applyNumberFormat="1" applyFont="1" applyFill="1" applyBorder="1" applyAlignment="1">
      <alignment horizontal="center" vertical="center" shrinkToFit="1"/>
    </xf>
    <xf numFmtId="183" fontId="52" fillId="0" borderId="14" xfId="0" applyNumberFormat="1" applyFont="1" applyFill="1" applyBorder="1" applyAlignment="1">
      <alignment horizontal="center" vertical="center" shrinkToFit="1"/>
    </xf>
    <xf numFmtId="183" fontId="52" fillId="0" borderId="13" xfId="0" applyNumberFormat="1" applyFont="1" applyFill="1" applyBorder="1" applyAlignment="1">
      <alignment horizontal="center" vertical="center" shrinkToFit="1"/>
    </xf>
    <xf numFmtId="183" fontId="52" fillId="0" borderId="56" xfId="0" applyNumberFormat="1" applyFont="1" applyFill="1" applyBorder="1" applyAlignment="1">
      <alignment horizontal="center" vertical="center" shrinkToFit="1"/>
    </xf>
    <xf numFmtId="183" fontId="52" fillId="0" borderId="129" xfId="0" applyNumberFormat="1" applyFont="1" applyFill="1" applyBorder="1" applyAlignment="1">
      <alignment horizontal="center" vertical="center" shrinkToFit="1"/>
    </xf>
    <xf numFmtId="183" fontId="52" fillId="0" borderId="27" xfId="0" applyNumberFormat="1" applyFont="1" applyFill="1" applyBorder="1" applyAlignment="1">
      <alignment horizontal="center" vertical="center" shrinkToFit="1"/>
    </xf>
    <xf numFmtId="183" fontId="52" fillId="0" borderId="28" xfId="0" applyNumberFormat="1" applyFont="1" applyFill="1" applyBorder="1" applyAlignment="1">
      <alignment horizontal="center" vertical="center" shrinkToFit="1"/>
    </xf>
    <xf numFmtId="183" fontId="52" fillId="0" borderId="14" xfId="0" applyNumberFormat="1" applyFont="1" applyFill="1" applyBorder="1" applyAlignment="1">
      <alignment horizontal="center" vertical="center" shrinkToFit="1"/>
    </xf>
    <xf numFmtId="183" fontId="52" fillId="0" borderId="13" xfId="0" applyNumberFormat="1"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4" xfId="0" applyFont="1" applyFill="1" applyBorder="1" applyAlignment="1">
      <alignment horizontal="center" vertical="center" shrinkToFit="1"/>
    </xf>
    <xf numFmtId="0" fontId="52" fillId="0" borderId="13" xfId="0" applyFont="1" applyFill="1" applyBorder="1" applyAlignment="1">
      <alignment horizontal="center" vertical="center" shrinkToFit="1"/>
    </xf>
    <xf numFmtId="183" fontId="52" fillId="0" borderId="133" xfId="0" applyNumberFormat="1" applyFont="1" applyFill="1" applyBorder="1" applyAlignment="1">
      <alignment horizontal="center" vertical="center" shrinkToFit="1"/>
    </xf>
    <xf numFmtId="183" fontId="52" fillId="0" borderId="137" xfId="0" applyNumberFormat="1" applyFont="1" applyFill="1" applyBorder="1" applyAlignment="1">
      <alignment horizontal="center" vertical="center" shrinkToFit="1"/>
    </xf>
    <xf numFmtId="183" fontId="52" fillId="0" borderId="138" xfId="0" applyNumberFormat="1" applyFont="1" applyFill="1" applyBorder="1" applyAlignment="1">
      <alignment horizontal="center" vertical="center" shrinkToFit="1"/>
    </xf>
    <xf numFmtId="183" fontId="52" fillId="0" borderId="21" xfId="0" applyNumberFormat="1" applyFont="1" applyFill="1" applyBorder="1" applyAlignment="1">
      <alignment horizontal="center" vertical="center" shrinkToFit="1"/>
    </xf>
    <xf numFmtId="183" fontId="52" fillId="0" borderId="29" xfId="0" applyNumberFormat="1" applyFont="1" applyFill="1" applyBorder="1" applyAlignment="1">
      <alignment horizontal="center" vertical="center" shrinkToFit="1"/>
    </xf>
    <xf numFmtId="183" fontId="52" fillId="0" borderId="34" xfId="0" applyNumberFormat="1" applyFont="1" applyFill="1" applyBorder="1" applyAlignment="1">
      <alignment horizontal="center" vertical="center" shrinkToFit="1"/>
    </xf>
    <xf numFmtId="183" fontId="52" fillId="0" borderId="12" xfId="0" applyNumberFormat="1" applyFont="1" applyFill="1" applyBorder="1" applyAlignment="1">
      <alignment horizontal="center" vertical="center" shrinkToFit="1"/>
    </xf>
    <xf numFmtId="183" fontId="52" fillId="0" borderId="34" xfId="0" applyNumberFormat="1" applyFont="1" applyFill="1" applyBorder="1" applyAlignment="1">
      <alignment horizontal="center" vertical="center" shrinkToFit="1"/>
    </xf>
    <xf numFmtId="183" fontId="52" fillId="0" borderId="29" xfId="0" applyNumberFormat="1" applyFont="1" applyFill="1" applyBorder="1" applyAlignment="1">
      <alignment horizontal="center" vertical="center" shrinkToFit="1"/>
    </xf>
    <xf numFmtId="183" fontId="52" fillId="0" borderId="12" xfId="0" applyNumberFormat="1" applyFont="1" applyFill="1" applyBorder="1" applyAlignment="1">
      <alignment horizontal="center" vertical="center" shrinkToFit="1"/>
    </xf>
    <xf numFmtId="0" fontId="52" fillId="0" borderId="29"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183" fontId="52" fillId="0" borderId="134" xfId="0" applyNumberFormat="1" applyFont="1" applyFill="1" applyBorder="1" applyAlignment="1">
      <alignment horizontal="center" vertical="center" shrinkToFit="1"/>
    </xf>
    <xf numFmtId="183" fontId="52" fillId="0" borderId="141" xfId="0" applyNumberFormat="1" applyFont="1" applyFill="1" applyBorder="1" applyAlignment="1">
      <alignment horizontal="center" vertical="center" shrinkToFit="1"/>
    </xf>
    <xf numFmtId="183" fontId="52" fillId="0" borderId="142" xfId="0" applyNumberFormat="1" applyFont="1" applyFill="1" applyBorder="1" applyAlignment="1">
      <alignment horizontal="center" vertical="center" shrinkToFit="1"/>
    </xf>
    <xf numFmtId="183" fontId="53" fillId="0" borderId="14" xfId="0" applyNumberFormat="1" applyFont="1" applyFill="1" applyBorder="1" applyAlignment="1">
      <alignment horizontal="center" vertical="center" shrinkToFit="1"/>
    </xf>
    <xf numFmtId="0" fontId="27" fillId="0" borderId="104"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30"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57" xfId="0" applyFont="1" applyFill="1" applyBorder="1" applyAlignment="1">
      <alignment horizontal="left" vertical="center" shrinkToFit="1"/>
    </xf>
    <xf numFmtId="0" fontId="27" fillId="0" borderId="57" xfId="0" applyFont="1" applyFill="1" applyBorder="1" applyAlignment="1">
      <alignment horizontal="left" vertical="center" shrinkToFit="1"/>
    </xf>
    <xf numFmtId="0" fontId="27" fillId="0" borderId="25"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25" xfId="0" applyFont="1" applyFill="1" applyBorder="1" applyAlignment="1">
      <alignment horizontal="left" vertical="center" shrinkToFit="1"/>
    </xf>
    <xf numFmtId="0" fontId="27" fillId="0" borderId="17" xfId="0" applyFont="1" applyFill="1" applyBorder="1" applyAlignment="1">
      <alignment horizontal="left" vertical="center" shrinkToFit="1"/>
    </xf>
    <xf numFmtId="0" fontId="27" fillId="0" borderId="60" xfId="0" applyFont="1" applyFill="1" applyBorder="1" applyAlignment="1">
      <alignment horizontal="left" vertical="center" shrinkToFit="1"/>
    </xf>
    <xf numFmtId="0" fontId="27" fillId="0" borderId="19" xfId="0" applyFont="1" applyFill="1" applyBorder="1" applyAlignment="1">
      <alignment horizontal="left" vertical="center" shrinkToFit="1"/>
    </xf>
    <xf numFmtId="0" fontId="27" fillId="0" borderId="60" xfId="0" applyFont="1" applyFill="1" applyBorder="1" applyAlignment="1">
      <alignment horizontal="left" vertical="center" shrinkToFit="1"/>
    </xf>
    <xf numFmtId="0" fontId="27" fillId="0" borderId="19" xfId="0" applyFont="1" applyFill="1" applyBorder="1" applyAlignment="1">
      <alignment horizontal="left" vertical="center" shrinkToFit="1"/>
    </xf>
    <xf numFmtId="0" fontId="27" fillId="0" borderId="143" xfId="0" applyFont="1" applyFill="1" applyBorder="1" applyAlignment="1">
      <alignment horizontal="left" vertical="center" shrinkToFit="1"/>
    </xf>
    <xf numFmtId="183" fontId="27" fillId="0" borderId="20" xfId="0" applyNumberFormat="1" applyFont="1" applyFill="1" applyBorder="1" applyAlignment="1">
      <alignment horizontal="center" vertical="top" textRotation="255"/>
    </xf>
    <xf numFmtId="183" fontId="27" fillId="0" borderId="24" xfId="0" applyNumberFormat="1" applyFont="1" applyFill="1" applyBorder="1" applyAlignment="1">
      <alignment horizontal="center" vertical="top" textRotation="255"/>
    </xf>
    <xf numFmtId="0" fontId="27" fillId="0" borderId="125" xfId="0" applyFont="1" applyFill="1" applyBorder="1" applyAlignment="1">
      <alignment horizontal="center" vertical="top" textRotation="255"/>
    </xf>
    <xf numFmtId="0" fontId="27" fillId="0" borderId="21" xfId="0" applyFont="1" applyFill="1" applyBorder="1" applyAlignment="1">
      <alignment horizontal="center" vertical="top" textRotation="255"/>
    </xf>
    <xf numFmtId="0" fontId="54" fillId="0" borderId="0" xfId="0" applyFont="1" applyFill="1" applyAlignment="1">
      <alignment shrinkToFit="1"/>
    </xf>
    <xf numFmtId="0" fontId="54" fillId="24" borderId="0" xfId="0" applyFont="1" applyFill="1" applyAlignment="1">
      <alignment shrinkToFit="1"/>
    </xf>
    <xf numFmtId="0" fontId="54" fillId="24" borderId="0" xfId="0" applyFont="1" applyFill="1" applyAlignment="1">
      <alignment shrinkToFit="1"/>
    </xf>
    <xf numFmtId="0" fontId="24" fillId="0" borderId="64" xfId="0" applyFont="1" applyFill="1" applyBorder="1" applyAlignment="1">
      <alignment horizontal="left" vertical="center" shrinkToFit="1"/>
    </xf>
    <xf numFmtId="0" fontId="24" fillId="0" borderId="42" xfId="0" applyFont="1" applyFill="1" applyBorder="1" applyAlignment="1">
      <alignment horizontal="left" vertical="center" shrinkToFit="1"/>
    </xf>
    <xf numFmtId="0" fontId="24" fillId="0" borderId="42" xfId="0" applyFont="1" applyFill="1" applyBorder="1" applyAlignment="1">
      <alignment horizontal="left" vertical="center" shrinkToFit="1"/>
    </xf>
    <xf numFmtId="0" fontId="24" fillId="0" borderId="48" xfId="0" applyFont="1" applyFill="1" applyBorder="1" applyAlignment="1">
      <alignment horizontal="left" vertical="center" shrinkToFit="1"/>
    </xf>
    <xf numFmtId="0" fontId="24" fillId="0" borderId="36" xfId="0" applyFont="1" applyFill="1" applyBorder="1" applyAlignment="1">
      <alignment horizontal="left" vertical="center" shrinkToFit="1"/>
    </xf>
    <xf numFmtId="0" fontId="24" fillId="0" borderId="22" xfId="0" applyFont="1" applyFill="1" applyBorder="1" applyAlignment="1">
      <alignment horizontal="left" vertical="center" shrinkToFit="1"/>
    </xf>
    <xf numFmtId="0" fontId="24" fillId="0" borderId="36" xfId="0" applyFont="1" applyFill="1" applyBorder="1" applyAlignment="1">
      <alignment horizontal="left" vertical="center" shrinkToFit="1"/>
    </xf>
    <xf numFmtId="0" fontId="24" fillId="0" borderId="22" xfId="0" applyFont="1" applyFill="1" applyBorder="1" applyAlignment="1">
      <alignment horizontal="left" vertical="center" shrinkToFit="1"/>
    </xf>
    <xf numFmtId="0" fontId="24" fillId="0" borderId="69" xfId="0" applyFont="1" applyFill="1" applyBorder="1" applyAlignment="1">
      <alignment horizontal="left" vertical="center" shrinkToFit="1"/>
    </xf>
    <xf numFmtId="0" fontId="24" fillId="0" borderId="95" xfId="0" applyFont="1" applyFill="1" applyBorder="1" applyAlignment="1">
      <alignment horizontal="left" vertical="center" shrinkToFit="1"/>
    </xf>
    <xf numFmtId="0" fontId="24" fillId="0" borderId="28" xfId="0" applyFont="1" applyFill="1" applyBorder="1" applyAlignment="1">
      <alignment horizontal="center" vertical="center" textRotation="255" shrinkToFit="1"/>
    </xf>
    <xf numFmtId="0" fontId="24" fillId="0" borderId="65" xfId="0" applyFont="1" applyFill="1" applyBorder="1" applyAlignment="1">
      <alignment horizontal="center" vertical="center" shrinkToFit="1"/>
    </xf>
    <xf numFmtId="0" fontId="24" fillId="0" borderId="29" xfId="0" applyFont="1" applyFill="1" applyBorder="1" applyAlignment="1">
      <alignment horizontal="center" vertical="center" textRotation="255" shrinkToFit="1"/>
    </xf>
    <xf numFmtId="0" fontId="24" fillId="0" borderId="27" xfId="0" applyFont="1" applyFill="1" applyBorder="1" applyAlignment="1">
      <alignment horizontal="center" vertical="center" textRotation="255" shrinkToFit="1"/>
    </xf>
    <xf numFmtId="0" fontId="24" fillId="0" borderId="66" xfId="0" applyFont="1" applyFill="1" applyBorder="1" applyAlignment="1">
      <alignment horizontal="center" vertical="center" shrinkToFit="1"/>
    </xf>
    <xf numFmtId="0" fontId="24" fillId="0" borderId="144" xfId="0" applyFont="1" applyFill="1" applyBorder="1" applyAlignment="1">
      <alignment horizontal="center" vertical="center" shrinkToFit="1"/>
    </xf>
    <xf numFmtId="0" fontId="24" fillId="0" borderId="81" xfId="0" applyFont="1" applyFill="1" applyBorder="1" applyAlignment="1">
      <alignment horizontal="center" vertical="center" shrinkToFit="1"/>
    </xf>
    <xf numFmtId="0" fontId="24" fillId="0" borderId="145" xfId="0" applyFont="1" applyFill="1" applyBorder="1" applyAlignment="1">
      <alignment horizontal="center" vertical="center" shrinkToFit="1"/>
    </xf>
    <xf numFmtId="3" fontId="24" fillId="0" borderId="65" xfId="0" applyNumberFormat="1" applyFont="1" applyFill="1" applyBorder="1" applyAlignment="1">
      <alignment horizontal="center" vertical="center" shrinkToFit="1"/>
    </xf>
    <xf numFmtId="3" fontId="24" fillId="0" borderId="81" xfId="0" applyNumberFormat="1" applyFont="1" applyFill="1" applyBorder="1" applyAlignment="1">
      <alignment horizontal="center" vertical="center" shrinkToFit="1"/>
    </xf>
    <xf numFmtId="3" fontId="24" fillId="0" borderId="144" xfId="0" applyNumberFormat="1" applyFont="1" applyFill="1" applyBorder="1" applyAlignment="1">
      <alignment horizontal="center" vertical="center" shrinkToFit="1"/>
    </xf>
    <xf numFmtId="3" fontId="24" fillId="0" borderId="66" xfId="0" applyNumberFormat="1" applyFont="1" applyFill="1" applyBorder="1" applyAlignment="1">
      <alignment horizontal="center" vertical="center" shrinkToFit="1"/>
    </xf>
    <xf numFmtId="0" fontId="24" fillId="0" borderId="146" xfId="0" applyFont="1" applyFill="1" applyBorder="1" applyAlignment="1">
      <alignment horizontal="center" vertical="center" shrinkToFit="1"/>
    </xf>
    <xf numFmtId="0" fontId="24" fillId="0" borderId="147"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56" xfId="0" applyFont="1" applyFill="1" applyBorder="1" applyAlignment="1">
      <alignment horizontal="center" vertical="center" shrinkToFit="1"/>
    </xf>
    <xf numFmtId="0" fontId="24" fillId="0" borderId="129"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130" xfId="0" applyFont="1" applyFill="1" applyBorder="1" applyAlignment="1">
      <alignment horizontal="center" vertical="center" shrinkToFit="1"/>
    </xf>
    <xf numFmtId="0" fontId="24" fillId="0" borderId="38" xfId="0" applyFont="1" applyFill="1" applyBorder="1" applyAlignment="1">
      <alignment horizontal="center" vertical="center" shrinkToFit="1"/>
    </xf>
    <xf numFmtId="0" fontId="24" fillId="0" borderId="37"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24" fillId="0" borderId="148" xfId="0" applyFont="1" applyFill="1" applyBorder="1" applyAlignment="1">
      <alignment horizontal="center" vertical="center" shrinkToFit="1"/>
    </xf>
    <xf numFmtId="0" fontId="24" fillId="0" borderId="149" xfId="0" applyFont="1" applyFill="1" applyBorder="1" applyAlignment="1">
      <alignment horizontal="center" vertical="center" shrinkToFit="1"/>
    </xf>
    <xf numFmtId="0" fontId="24" fillId="0" borderId="150" xfId="0" applyFont="1" applyFill="1" applyBorder="1" applyAlignment="1">
      <alignment horizontal="center" vertical="center" shrinkToFit="1"/>
    </xf>
    <xf numFmtId="0" fontId="24" fillId="0" borderId="83" xfId="0" applyFont="1" applyFill="1" applyBorder="1" applyAlignment="1">
      <alignment horizontal="center" vertical="center" shrinkToFit="1"/>
    </xf>
    <xf numFmtId="0" fontId="24" fillId="0" borderId="43" xfId="0" applyFont="1" applyFill="1" applyBorder="1" applyAlignment="1">
      <alignment horizontal="center" vertical="center" shrinkToFit="1"/>
    </xf>
    <xf numFmtId="0" fontId="24" fillId="0" borderId="44" xfId="0" applyFont="1" applyFill="1" applyBorder="1" applyAlignment="1">
      <alignment horizontal="center" vertical="center" shrinkToFit="1"/>
    </xf>
    <xf numFmtId="0" fontId="24" fillId="0" borderId="151" xfId="0" applyFont="1" applyFill="1" applyBorder="1" applyAlignment="1">
      <alignment horizontal="center" vertical="center" shrinkToFit="1"/>
    </xf>
    <xf numFmtId="0" fontId="24" fillId="0" borderId="152" xfId="0" applyFont="1" applyFill="1" applyBorder="1" applyAlignment="1">
      <alignment horizontal="center" vertical="center" shrinkToFit="1"/>
    </xf>
    <xf numFmtId="0" fontId="24" fillId="0" borderId="153" xfId="0" applyFont="1" applyFill="1" applyBorder="1" applyAlignment="1">
      <alignment horizontal="center" vertical="center" shrinkToFit="1"/>
    </xf>
    <xf numFmtId="0" fontId="24" fillId="0" borderId="154" xfId="0" applyFont="1" applyFill="1" applyBorder="1" applyAlignment="1">
      <alignment horizontal="center" vertical="center" shrinkToFit="1"/>
    </xf>
    <xf numFmtId="0" fontId="24" fillId="0" borderId="65" xfId="0" applyFont="1" applyFill="1" applyBorder="1" applyAlignment="1">
      <alignment horizontal="center" vertical="center" shrinkToFit="1"/>
    </xf>
    <xf numFmtId="0" fontId="24" fillId="0" borderId="81" xfId="0" applyFont="1" applyFill="1" applyBorder="1" applyAlignment="1">
      <alignment horizontal="center" vertical="center" shrinkToFit="1"/>
    </xf>
    <xf numFmtId="0" fontId="24" fillId="0" borderId="66" xfId="0" applyFont="1" applyFill="1" applyBorder="1" applyAlignment="1">
      <alignment horizontal="center" vertical="center" shrinkToFit="1"/>
    </xf>
    <xf numFmtId="0" fontId="24" fillId="0" borderId="42" xfId="0" applyFont="1" applyFill="1" applyBorder="1" applyAlignment="1">
      <alignment horizontal="center" vertical="center" shrinkToFit="1"/>
    </xf>
    <xf numFmtId="0" fontId="24" fillId="0" borderId="155" xfId="0" applyFont="1" applyFill="1" applyBorder="1" applyAlignment="1">
      <alignment horizontal="center" vertical="center" shrinkToFit="1"/>
    </xf>
    <xf numFmtId="0" fontId="24" fillId="0" borderId="156" xfId="0" applyFont="1" applyFill="1" applyBorder="1" applyAlignment="1">
      <alignment horizontal="center" vertical="center" shrinkToFit="1"/>
    </xf>
    <xf numFmtId="0" fontId="24" fillId="0" borderId="83" xfId="0" applyFont="1" applyFill="1" applyBorder="1" applyAlignment="1">
      <alignment horizontal="center" vertical="center" shrinkToFit="1"/>
    </xf>
    <xf numFmtId="0" fontId="24" fillId="0" borderId="43" xfId="0" applyFont="1" applyFill="1" applyBorder="1" applyAlignment="1">
      <alignment horizontal="center" vertical="center" shrinkToFit="1"/>
    </xf>
    <xf numFmtId="0" fontId="24" fillId="0" borderId="44" xfId="0" applyFont="1" applyFill="1" applyBorder="1" applyAlignment="1">
      <alignment horizontal="center" vertical="center" shrinkToFit="1"/>
    </xf>
    <xf numFmtId="0" fontId="24" fillId="0" borderId="151" xfId="0" applyFont="1" applyFill="1" applyBorder="1" applyAlignment="1">
      <alignment horizontal="center" vertical="center" shrinkToFit="1"/>
    </xf>
    <xf numFmtId="0" fontId="24" fillId="0" borderId="152" xfId="0" applyFont="1" applyFill="1" applyBorder="1" applyAlignment="1">
      <alignment horizontal="center" vertical="center" shrinkToFit="1"/>
    </xf>
    <xf numFmtId="0" fontId="24" fillId="0" borderId="153" xfId="0" applyFont="1" applyFill="1" applyBorder="1" applyAlignment="1">
      <alignment horizontal="center" vertical="center" shrinkToFit="1"/>
    </xf>
    <xf numFmtId="0" fontId="24" fillId="0" borderId="154" xfId="0" applyFont="1" applyFill="1" applyBorder="1" applyAlignment="1">
      <alignment horizontal="center" vertical="center" shrinkToFit="1"/>
    </xf>
    <xf numFmtId="0" fontId="24" fillId="0" borderId="64" xfId="0" applyFont="1" applyFill="1" applyBorder="1" applyAlignment="1">
      <alignment horizontal="center" vertical="center" shrinkToFit="1"/>
    </xf>
    <xf numFmtId="0" fontId="24" fillId="0" borderId="155" xfId="0" applyFont="1" applyFill="1" applyBorder="1" applyAlignment="1">
      <alignment horizontal="center" vertical="center" shrinkToFit="1"/>
    </xf>
    <xf numFmtId="0" fontId="24" fillId="0" borderId="156" xfId="0" applyFont="1" applyFill="1" applyBorder="1" applyAlignment="1">
      <alignment horizontal="center" vertical="center" shrinkToFit="1"/>
    </xf>
    <xf numFmtId="0" fontId="24" fillId="0" borderId="50" xfId="0" applyFont="1" applyFill="1" applyBorder="1" applyAlignment="1">
      <alignment horizontal="center" vertical="center" shrinkToFit="1"/>
    </xf>
    <xf numFmtId="0" fontId="24" fillId="0" borderId="157" xfId="0" applyFont="1" applyFill="1" applyBorder="1" applyAlignment="1">
      <alignment horizontal="center" vertical="center" shrinkToFit="1"/>
    </xf>
    <xf numFmtId="0" fontId="24" fillId="0" borderId="158" xfId="0" applyFont="1" applyFill="1" applyBorder="1" applyAlignment="1">
      <alignment horizontal="center" vertical="center" shrinkToFit="1"/>
    </xf>
    <xf numFmtId="0" fontId="24" fillId="0" borderId="88" xfId="0" applyFont="1" applyFill="1" applyBorder="1" applyAlignment="1">
      <alignment horizontal="center" vertical="center" shrinkToFit="1"/>
    </xf>
    <xf numFmtId="0" fontId="24" fillId="0" borderId="51" xfId="0" applyFont="1" applyFill="1" applyBorder="1" applyAlignment="1">
      <alignment horizontal="center" vertical="center" shrinkToFit="1"/>
    </xf>
    <xf numFmtId="0" fontId="24" fillId="0" borderId="42" xfId="0" applyFont="1" applyFill="1" applyBorder="1" applyAlignment="1">
      <alignment horizontal="center" vertical="center" shrinkToFit="1"/>
    </xf>
    <xf numFmtId="0" fontId="24" fillId="0" borderId="50" xfId="0" applyFont="1" applyFill="1" applyBorder="1" applyAlignment="1">
      <alignment horizontal="center" vertical="center" shrinkToFit="1"/>
    </xf>
    <xf numFmtId="0" fontId="24" fillId="0" borderId="51" xfId="0" applyFont="1" applyFill="1" applyBorder="1" applyAlignment="1">
      <alignment horizontal="center" vertical="center" shrinkToFit="1"/>
    </xf>
    <xf numFmtId="0" fontId="24" fillId="0" borderId="159" xfId="0" applyFont="1" applyFill="1" applyBorder="1" applyAlignment="1">
      <alignment horizontal="center" vertical="center" shrinkToFit="1"/>
    </xf>
    <xf numFmtId="0" fontId="24" fillId="0" borderId="160" xfId="0" applyFont="1" applyFill="1" applyBorder="1" applyAlignment="1">
      <alignment horizontal="center" vertical="center" shrinkToFit="1"/>
    </xf>
    <xf numFmtId="0" fontId="24" fillId="0" borderId="88" xfId="0" applyFont="1" applyFill="1" applyBorder="1" applyAlignment="1">
      <alignment horizontal="center" vertical="center" shrinkToFit="1"/>
    </xf>
    <xf numFmtId="0" fontId="24" fillId="0" borderId="159" xfId="0" applyFont="1" applyFill="1" applyBorder="1" applyAlignment="1">
      <alignment horizontal="center" vertical="center" shrinkToFit="1"/>
    </xf>
    <xf numFmtId="0" fontId="24" fillId="0" borderId="157" xfId="0" applyFont="1" applyFill="1" applyBorder="1" applyAlignment="1">
      <alignment horizontal="center" vertical="center" shrinkToFit="1"/>
    </xf>
    <xf numFmtId="0" fontId="24" fillId="0" borderId="158" xfId="0" applyFont="1" applyFill="1" applyBorder="1" applyAlignment="1">
      <alignment horizontal="center" vertical="center" shrinkToFit="1"/>
    </xf>
    <xf numFmtId="0" fontId="24" fillId="0" borderId="32" xfId="0" applyFont="1" applyFill="1" applyBorder="1" applyAlignment="1">
      <alignment horizontal="center" vertical="center" shrinkToFit="1"/>
    </xf>
    <xf numFmtId="0" fontId="24" fillId="0" borderId="93"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4" fillId="0" borderId="161"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32" xfId="0" applyFont="1" applyFill="1" applyBorder="1" applyAlignment="1">
      <alignment horizontal="center" vertical="center" shrinkToFit="1"/>
    </xf>
    <xf numFmtId="0" fontId="24" fillId="0" borderId="161" xfId="0" applyFont="1" applyFill="1" applyBorder="1" applyAlignment="1">
      <alignment horizontal="center" vertical="center" shrinkToFit="1"/>
    </xf>
    <xf numFmtId="0" fontId="24" fillId="0" borderId="93"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24" fillId="0" borderId="37" xfId="0" applyFont="1" applyFill="1" applyBorder="1" applyAlignment="1">
      <alignment horizontal="center" vertical="center" shrinkToFit="1"/>
    </xf>
    <xf numFmtId="0" fontId="24" fillId="0" borderId="38" xfId="0" applyFont="1" applyFill="1" applyBorder="1" applyAlignment="1">
      <alignment horizontal="center" vertical="center" shrinkToFit="1"/>
    </xf>
    <xf numFmtId="0" fontId="24" fillId="0" borderId="148" xfId="0" applyFont="1" applyFill="1" applyBorder="1" applyAlignment="1">
      <alignment horizontal="center" vertical="center" shrinkToFit="1"/>
    </xf>
    <xf numFmtId="0" fontId="24" fillId="0" borderId="162" xfId="0" applyFont="1" applyFill="1" applyBorder="1" applyAlignment="1">
      <alignment horizontal="center" vertical="center" shrinkToFit="1"/>
    </xf>
    <xf numFmtId="0" fontId="24" fillId="0" borderId="163" xfId="0" applyFont="1" applyFill="1" applyBorder="1" applyAlignment="1">
      <alignment horizontal="center" vertical="center" shrinkToFit="1"/>
    </xf>
    <xf numFmtId="0" fontId="24" fillId="0" borderId="36" xfId="0" applyFont="1" applyFill="1" applyBorder="1" applyAlignment="1">
      <alignment horizontal="center" vertical="center" shrinkToFit="1"/>
    </xf>
    <xf numFmtId="0" fontId="24" fillId="0" borderId="149" xfId="0" applyFont="1" applyFill="1" applyBorder="1" applyAlignment="1">
      <alignment horizontal="center" vertical="center" shrinkToFit="1"/>
    </xf>
    <xf numFmtId="0" fontId="24" fillId="0" borderId="150"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164" xfId="0" applyFont="1" applyFill="1" applyBorder="1" applyAlignment="1">
      <alignment horizontal="center" vertical="center" shrinkToFit="1"/>
    </xf>
    <xf numFmtId="0" fontId="24" fillId="0" borderId="165" xfId="0" applyFont="1" applyFill="1" applyBorder="1" applyAlignment="1">
      <alignment horizontal="center" vertical="center" shrinkToFit="1"/>
    </xf>
    <xf numFmtId="0" fontId="24" fillId="0" borderId="166" xfId="0" applyFont="1" applyFill="1" applyBorder="1" applyAlignment="1">
      <alignment horizontal="center" vertical="center" shrinkToFit="1"/>
    </xf>
    <xf numFmtId="0" fontId="24" fillId="0" borderId="167" xfId="0" applyFont="1" applyFill="1" applyBorder="1" applyAlignment="1">
      <alignment horizontal="center" vertical="center" shrinkToFit="1"/>
    </xf>
    <xf numFmtId="0" fontId="24" fillId="0" borderId="168" xfId="0" applyFont="1" applyFill="1" applyBorder="1" applyAlignment="1">
      <alignment horizontal="center" vertical="center" shrinkToFit="1"/>
    </xf>
    <xf numFmtId="0" fontId="24" fillId="0" borderId="162" xfId="0" applyFont="1" applyFill="1" applyBorder="1" applyAlignment="1">
      <alignment horizontal="center" vertical="center" shrinkToFit="1"/>
    </xf>
    <xf numFmtId="0" fontId="24" fillId="0" borderId="163" xfId="0" applyFont="1" applyFill="1" applyBorder="1" applyAlignment="1">
      <alignment horizontal="center" vertical="center" shrinkToFit="1"/>
    </xf>
    <xf numFmtId="0" fontId="24" fillId="0" borderId="169" xfId="0" applyFont="1" applyFill="1" applyBorder="1" applyAlignment="1">
      <alignment horizontal="center" vertical="center" shrinkToFit="1"/>
    </xf>
    <xf numFmtId="180" fontId="24" fillId="0" borderId="37" xfId="0" applyNumberFormat="1" applyFont="1" applyFill="1" applyBorder="1" applyAlignment="1">
      <alignment horizontal="center" vertical="center" shrinkToFit="1"/>
    </xf>
    <xf numFmtId="180" fontId="24" fillId="0" borderId="38" xfId="0" applyNumberFormat="1" applyFont="1" applyFill="1" applyBorder="1" applyAlignment="1">
      <alignment horizontal="center" vertical="center" shrinkToFit="1"/>
    </xf>
    <xf numFmtId="180" fontId="24" fillId="0" borderId="37" xfId="0" applyNumberFormat="1" applyFont="1" applyFill="1" applyBorder="1" applyAlignment="1">
      <alignment horizontal="center" vertical="center" shrinkToFit="1"/>
    </xf>
    <xf numFmtId="180" fontId="24" fillId="0" borderId="77" xfId="0" applyNumberFormat="1" applyFont="1" applyFill="1" applyBorder="1" applyAlignment="1">
      <alignment horizontal="center" vertical="center" shrinkToFit="1"/>
    </xf>
    <xf numFmtId="180" fontId="24" fillId="0" borderId="36" xfId="0" applyNumberFormat="1" applyFont="1" applyFill="1" applyBorder="1" applyAlignment="1">
      <alignment horizontal="center" vertical="center" shrinkToFit="1"/>
    </xf>
    <xf numFmtId="180" fontId="24" fillId="0" borderId="148" xfId="0" applyNumberFormat="1" applyFont="1" applyFill="1" applyBorder="1" applyAlignment="1">
      <alignment horizontal="center" vertical="center" shrinkToFit="1"/>
    </xf>
    <xf numFmtId="180" fontId="24" fillId="0" borderId="43" xfId="0" applyNumberFormat="1" applyFont="1" applyFill="1" applyBorder="1" applyAlignment="1">
      <alignment horizontal="center" vertical="center" shrinkToFit="1"/>
    </xf>
    <xf numFmtId="180" fontId="24" fillId="0" borderId="44" xfId="0" applyNumberFormat="1" applyFont="1" applyFill="1" applyBorder="1" applyAlignment="1">
      <alignment horizontal="center" vertical="center" shrinkToFit="1"/>
    </xf>
    <xf numFmtId="180" fontId="24" fillId="0" borderId="83" xfId="0" applyNumberFormat="1" applyFont="1" applyFill="1" applyBorder="1" applyAlignment="1">
      <alignment horizontal="center" vertical="center" shrinkToFit="1"/>
    </xf>
    <xf numFmtId="180" fontId="24" fillId="0" borderId="42" xfId="0" applyNumberFormat="1" applyFont="1" applyFill="1" applyBorder="1" applyAlignment="1">
      <alignment horizontal="center" vertical="center" shrinkToFit="1"/>
    </xf>
    <xf numFmtId="180" fontId="24" fillId="0" borderId="151" xfId="0" applyNumberFormat="1"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27" xfId="0" applyFont="1" applyFill="1" applyBorder="1" applyAlignment="1">
      <alignment horizontal="center" vertical="center" shrinkToFit="1"/>
    </xf>
    <xf numFmtId="180" fontId="24" fillId="0" borderId="43" xfId="0" applyNumberFormat="1" applyFont="1" applyFill="1" applyBorder="1" applyAlignment="1">
      <alignment horizontal="center" vertical="center" shrinkToFit="1"/>
    </xf>
    <xf numFmtId="180" fontId="24" fillId="0" borderId="44" xfId="0" applyNumberFormat="1" applyFont="1" applyFill="1" applyBorder="1" applyAlignment="1">
      <alignment horizontal="center" vertical="center" shrinkToFit="1"/>
    </xf>
    <xf numFmtId="180" fontId="24" fillId="0" borderId="83" xfId="0" applyNumberFormat="1" applyFont="1" applyFill="1" applyBorder="1" applyAlignment="1">
      <alignment horizontal="center" vertical="center" shrinkToFit="1"/>
    </xf>
    <xf numFmtId="180" fontId="24" fillId="0" borderId="42" xfId="0" applyNumberFormat="1" applyFont="1" applyFill="1" applyBorder="1" applyAlignment="1">
      <alignment horizontal="center" vertical="center" shrinkToFit="1"/>
    </xf>
    <xf numFmtId="180" fontId="24" fillId="0" borderId="151" xfId="0" applyNumberFormat="1" applyFont="1" applyFill="1" applyBorder="1" applyAlignment="1">
      <alignment horizontal="center" vertical="center" shrinkToFit="1"/>
    </xf>
    <xf numFmtId="180" fontId="24" fillId="0" borderId="65" xfId="0" applyNumberFormat="1" applyFont="1" applyFill="1" applyBorder="1" applyAlignment="1">
      <alignment horizontal="center" vertical="center" shrinkToFit="1"/>
    </xf>
    <xf numFmtId="180" fontId="24" fillId="0" borderId="81" xfId="0" applyNumberFormat="1" applyFont="1" applyFill="1" applyBorder="1" applyAlignment="1">
      <alignment horizontal="center" vertical="center" shrinkToFit="1"/>
    </xf>
    <xf numFmtId="180" fontId="24" fillId="0" borderId="66" xfId="0" applyNumberFormat="1" applyFont="1" applyFill="1" applyBorder="1" applyAlignment="1">
      <alignment horizontal="center" vertical="center" shrinkToFit="1"/>
    </xf>
    <xf numFmtId="180" fontId="24" fillId="0" borderId="32" xfId="0" applyNumberFormat="1" applyFont="1" applyFill="1" applyBorder="1" applyAlignment="1">
      <alignment horizontal="center" vertical="center" shrinkToFit="1"/>
    </xf>
    <xf numFmtId="180" fontId="24" fillId="0" borderId="33" xfId="0" applyNumberFormat="1" applyFont="1" applyFill="1" applyBorder="1" applyAlignment="1">
      <alignment horizontal="center" vertical="center" shrinkToFit="1"/>
    </xf>
    <xf numFmtId="180" fontId="24" fillId="0" borderId="93" xfId="0" applyNumberFormat="1" applyFont="1" applyFill="1" applyBorder="1" applyAlignment="1">
      <alignment horizontal="center" vertical="center" shrinkToFit="1"/>
    </xf>
    <xf numFmtId="180" fontId="24" fillId="0" borderId="22" xfId="0" applyNumberFormat="1" applyFont="1" applyFill="1" applyBorder="1" applyAlignment="1">
      <alignment horizontal="center" vertical="center" shrinkToFit="1"/>
    </xf>
    <xf numFmtId="180" fontId="24" fillId="0" borderId="161" xfId="0" applyNumberFormat="1" applyFont="1" applyFill="1" applyBorder="1" applyAlignment="1">
      <alignment horizontal="center" vertical="center" shrinkToFit="1"/>
    </xf>
    <xf numFmtId="0" fontId="24" fillId="0" borderId="144" xfId="0" applyFont="1" applyFill="1" applyBorder="1" applyAlignment="1">
      <alignment horizontal="center" vertical="center" shrinkToFit="1"/>
    </xf>
    <xf numFmtId="0" fontId="24" fillId="0" borderId="145" xfId="0" applyFont="1" applyFill="1" applyBorder="1" applyAlignment="1">
      <alignment horizontal="center" vertical="center" shrinkToFit="1"/>
    </xf>
    <xf numFmtId="0" fontId="24" fillId="0" borderId="146" xfId="0" applyFont="1" applyFill="1" applyBorder="1" applyAlignment="1">
      <alignment horizontal="center" vertical="center" shrinkToFit="1"/>
    </xf>
    <xf numFmtId="0" fontId="24" fillId="0" borderId="147" xfId="0" applyFont="1" applyFill="1" applyBorder="1" applyAlignment="1">
      <alignment horizontal="center" vertical="center" shrinkToFit="1"/>
    </xf>
    <xf numFmtId="180" fontId="24" fillId="0" borderId="65" xfId="0" applyNumberFormat="1" applyFont="1" applyFill="1" applyBorder="1" applyAlignment="1">
      <alignment horizontal="center" vertical="center" shrinkToFit="1"/>
    </xf>
    <xf numFmtId="180" fontId="24" fillId="0" borderId="66" xfId="0" applyNumberFormat="1" applyFont="1" applyFill="1" applyBorder="1" applyAlignment="1">
      <alignment horizontal="center" vertical="center" shrinkToFit="1"/>
    </xf>
    <xf numFmtId="180" fontId="24" fillId="0" borderId="81" xfId="0" applyNumberFormat="1" applyFont="1" applyFill="1" applyBorder="1" applyAlignment="1">
      <alignment horizontal="center" vertical="center" shrinkToFit="1"/>
    </xf>
    <xf numFmtId="180" fontId="24" fillId="0" borderId="64" xfId="0" applyNumberFormat="1" applyFont="1" applyFill="1" applyBorder="1" applyAlignment="1">
      <alignment horizontal="center" vertical="center" shrinkToFit="1"/>
    </xf>
    <xf numFmtId="180" fontId="24" fillId="0" borderId="144" xfId="0" applyNumberFormat="1" applyFont="1" applyFill="1" applyBorder="1" applyAlignment="1">
      <alignment horizontal="center" vertical="center" shrinkToFit="1"/>
    </xf>
    <xf numFmtId="180" fontId="24" fillId="0" borderId="50" xfId="0" applyNumberFormat="1" applyFont="1" applyFill="1" applyBorder="1" applyAlignment="1">
      <alignment horizontal="center" vertical="center" shrinkToFit="1"/>
    </xf>
    <xf numFmtId="180" fontId="24" fillId="0" borderId="51" xfId="0" applyNumberFormat="1" applyFont="1" applyFill="1" applyBorder="1" applyAlignment="1">
      <alignment horizontal="center" vertical="center" shrinkToFit="1"/>
    </xf>
    <xf numFmtId="180" fontId="24" fillId="0" borderId="32" xfId="0" applyNumberFormat="1" applyFont="1" applyFill="1" applyBorder="1" applyAlignment="1">
      <alignment horizontal="center" vertical="center" shrinkToFit="1"/>
    </xf>
    <xf numFmtId="180" fontId="24" fillId="0" borderId="93" xfId="0" applyNumberFormat="1" applyFont="1" applyFill="1" applyBorder="1" applyAlignment="1">
      <alignment horizontal="center" vertical="center" shrinkToFit="1"/>
    </xf>
    <xf numFmtId="180" fontId="24" fillId="0" borderId="33" xfId="0" applyNumberFormat="1" applyFont="1" applyFill="1" applyBorder="1" applyAlignment="1">
      <alignment horizontal="center" vertical="center" shrinkToFit="1"/>
    </xf>
    <xf numFmtId="180" fontId="24" fillId="0" borderId="22" xfId="0" applyNumberFormat="1" applyFont="1" applyFill="1" applyBorder="1" applyAlignment="1">
      <alignment horizontal="center" vertical="center" shrinkToFit="1"/>
    </xf>
    <xf numFmtId="180" fontId="24" fillId="0" borderId="161" xfId="0" applyNumberFormat="1" applyFont="1" applyFill="1" applyBorder="1" applyAlignment="1">
      <alignment horizontal="center" vertical="center" shrinkToFit="1"/>
    </xf>
    <xf numFmtId="0" fontId="24" fillId="0" borderId="167" xfId="0" applyFont="1" applyFill="1" applyBorder="1" applyAlignment="1">
      <alignment horizontal="center" vertical="center" shrinkToFit="1"/>
    </xf>
    <xf numFmtId="0" fontId="24" fillId="0" borderId="168" xfId="0" applyFont="1" applyFill="1" applyBorder="1" applyAlignment="1">
      <alignment horizontal="center" vertical="center" shrinkToFit="1"/>
    </xf>
    <xf numFmtId="180" fontId="24" fillId="0" borderId="77" xfId="0" applyNumberFormat="1" applyFont="1" applyFill="1" applyBorder="1" applyAlignment="1">
      <alignment horizontal="center" vertical="center" shrinkToFit="1"/>
    </xf>
    <xf numFmtId="180" fontId="24" fillId="0" borderId="38" xfId="0" applyNumberFormat="1" applyFont="1" applyFill="1" applyBorder="1" applyAlignment="1">
      <alignment horizontal="center" vertical="center" shrinkToFit="1"/>
    </xf>
    <xf numFmtId="180" fontId="24" fillId="0" borderId="148" xfId="0" applyNumberFormat="1" applyFont="1" applyFill="1" applyBorder="1" applyAlignment="1">
      <alignment horizontal="center" vertical="center" shrinkToFit="1"/>
    </xf>
    <xf numFmtId="0" fontId="24" fillId="0" borderId="127" xfId="0" applyFont="1" applyFill="1" applyBorder="1" applyAlignment="1">
      <alignment horizontal="center" vertical="center" shrinkToFit="1"/>
    </xf>
    <xf numFmtId="0" fontId="24" fillId="0" borderId="170" xfId="0" applyFont="1" applyFill="1" applyBorder="1" applyAlignment="1">
      <alignment horizontal="center" vertical="center" shrinkToFit="1"/>
    </xf>
    <xf numFmtId="0" fontId="24" fillId="0" borderId="171" xfId="0" applyFont="1" applyFill="1" applyBorder="1" applyAlignment="1">
      <alignment horizontal="center" vertical="center" shrinkToFit="1"/>
    </xf>
    <xf numFmtId="0" fontId="24" fillId="0" borderId="172" xfId="0" applyFont="1" applyFill="1" applyBorder="1" applyAlignment="1">
      <alignment horizontal="center" vertical="center" shrinkToFit="1"/>
    </xf>
    <xf numFmtId="180" fontId="24" fillId="0" borderId="56" xfId="0" applyNumberFormat="1" applyFont="1" applyFill="1" applyBorder="1" applyAlignment="1">
      <alignment horizontal="center" vertical="center" shrinkToFit="1"/>
    </xf>
    <xf numFmtId="180" fontId="24" fillId="0" borderId="29" xfId="0" applyNumberFormat="1" applyFont="1" applyFill="1" applyBorder="1" applyAlignment="1">
      <alignment horizontal="center" vertical="center" shrinkToFit="1"/>
    </xf>
    <xf numFmtId="180" fontId="24" fillId="0" borderId="27" xfId="0" applyNumberFormat="1" applyFont="1" applyFill="1" applyBorder="1" applyAlignment="1">
      <alignment horizontal="center" vertical="center" shrinkToFit="1"/>
    </xf>
    <xf numFmtId="180" fontId="24" fillId="0" borderId="28" xfId="0" applyNumberFormat="1" applyFont="1" applyFill="1" applyBorder="1" applyAlignment="1">
      <alignment horizontal="center" vertical="center" shrinkToFit="1"/>
    </xf>
    <xf numFmtId="180" fontId="24" fillId="0" borderId="64" xfId="0" applyNumberFormat="1" applyFont="1" applyFill="1" applyBorder="1" applyAlignment="1">
      <alignment horizontal="center" vertical="center" shrinkToFit="1"/>
    </xf>
    <xf numFmtId="180" fontId="24" fillId="0" borderId="144" xfId="0" applyNumberFormat="1" applyFont="1" applyFill="1" applyBorder="1" applyAlignment="1">
      <alignment horizontal="center" vertical="center" shrinkToFit="1"/>
    </xf>
    <xf numFmtId="180" fontId="24" fillId="0" borderId="127" xfId="0" applyNumberFormat="1" applyFont="1" applyFill="1" applyBorder="1" applyAlignment="1">
      <alignment horizontal="center" vertical="center" shrinkToFit="1"/>
    </xf>
    <xf numFmtId="49" fontId="24" fillId="0" borderId="81" xfId="0" applyNumberFormat="1" applyFont="1" applyFill="1" applyBorder="1" applyAlignment="1">
      <alignment horizontal="center" vertical="center" shrinkToFit="1"/>
    </xf>
    <xf numFmtId="0" fontId="24" fillId="0" borderId="173" xfId="0" applyFont="1" applyFill="1" applyBorder="1" applyAlignment="1">
      <alignment horizontal="center" vertical="center" shrinkToFit="1"/>
    </xf>
    <xf numFmtId="0" fontId="24" fillId="0" borderId="174" xfId="0" applyFont="1" applyFill="1" applyBorder="1" applyAlignment="1">
      <alignment horizontal="center" vertical="center" shrinkToFit="1"/>
    </xf>
    <xf numFmtId="0" fontId="24" fillId="0" borderId="43" xfId="0" applyFont="1" applyFill="1" applyBorder="1" applyAlignment="1" quotePrefix="1">
      <alignment horizontal="center" vertical="center" shrinkToFit="1"/>
    </xf>
    <xf numFmtId="49" fontId="24" fillId="0" borderId="83" xfId="0" applyNumberFormat="1" applyFont="1" applyFill="1" applyBorder="1" applyAlignment="1">
      <alignment horizontal="center" vertical="center" shrinkToFit="1"/>
    </xf>
    <xf numFmtId="180" fontId="24" fillId="0" borderId="43" xfId="0" applyNumberFormat="1" applyFont="1" applyFill="1" applyBorder="1" applyAlignment="1">
      <alignment horizontal="center" vertical="center" textRotation="255" shrinkToFit="1"/>
    </xf>
    <xf numFmtId="180" fontId="24" fillId="0" borderId="151" xfId="0" applyNumberFormat="1" applyFont="1" applyFill="1" applyBorder="1" applyAlignment="1">
      <alignment horizontal="center" vertical="center" textRotation="255" shrinkToFit="1"/>
    </xf>
    <xf numFmtId="180" fontId="24" fillId="0" borderId="83" xfId="0" applyNumberFormat="1" applyFont="1" applyFill="1" applyBorder="1" applyAlignment="1">
      <alignment horizontal="center" vertical="center" textRotation="255" shrinkToFit="1"/>
    </xf>
    <xf numFmtId="180" fontId="24" fillId="0" borderId="44" xfId="0" applyNumberFormat="1" applyFont="1" applyFill="1" applyBorder="1" applyAlignment="1">
      <alignment horizontal="center" vertical="center" textRotation="255" shrinkToFit="1"/>
    </xf>
    <xf numFmtId="0" fontId="24" fillId="0" borderId="43" xfId="0" applyFont="1" applyFill="1" applyBorder="1" applyAlignment="1" quotePrefix="1">
      <alignment horizontal="center" vertical="center" shrinkToFit="1"/>
    </xf>
    <xf numFmtId="180" fontId="24" fillId="0" borderId="50" xfId="0" applyNumberFormat="1" applyFont="1" applyFill="1" applyBorder="1" applyAlignment="1">
      <alignment horizontal="center" vertical="center" shrinkToFit="1"/>
    </xf>
    <xf numFmtId="180" fontId="24" fillId="0" borderId="88" xfId="0" applyNumberFormat="1" applyFont="1" applyFill="1" applyBorder="1" applyAlignment="1">
      <alignment horizontal="center" vertical="center" shrinkToFit="1"/>
    </xf>
    <xf numFmtId="180" fontId="24" fillId="0" borderId="51" xfId="0" applyNumberFormat="1" applyFont="1" applyFill="1" applyBorder="1" applyAlignment="1">
      <alignment horizontal="center" vertical="center" shrinkToFit="1"/>
    </xf>
    <xf numFmtId="180" fontId="24" fillId="0" borderId="48" xfId="0" applyNumberFormat="1" applyFont="1" applyFill="1" applyBorder="1" applyAlignment="1">
      <alignment horizontal="center" vertical="center" shrinkToFit="1"/>
    </xf>
    <xf numFmtId="180" fontId="24" fillId="0" borderId="159" xfId="0" applyNumberFormat="1" applyFont="1" applyFill="1" applyBorder="1" applyAlignment="1">
      <alignment horizontal="center" vertical="center" shrinkToFit="1"/>
    </xf>
    <xf numFmtId="0" fontId="24" fillId="0" borderId="169"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180" fontId="24" fillId="0" borderId="36" xfId="0" applyNumberFormat="1" applyFont="1" applyFill="1" applyBorder="1" applyAlignment="1">
      <alignment horizontal="center" vertical="center" shrinkToFit="1"/>
    </xf>
    <xf numFmtId="0" fontId="55" fillId="0" borderId="83" xfId="0" applyFont="1" applyFill="1" applyBorder="1" applyAlignment="1">
      <alignment horizontal="center" vertical="center" shrinkToFit="1"/>
    </xf>
    <xf numFmtId="0" fontId="24" fillId="0" borderId="94" xfId="0" applyFont="1" applyFill="1" applyBorder="1" applyAlignment="1">
      <alignment horizontal="center" vertical="center" shrinkToFit="1"/>
    </xf>
    <xf numFmtId="0" fontId="24" fillId="0" borderId="70" xfId="0" applyFont="1" applyFill="1" applyBorder="1" applyAlignment="1">
      <alignment horizontal="center" vertical="center" shrinkToFit="1"/>
    </xf>
    <xf numFmtId="0" fontId="24" fillId="0" borderId="71" xfId="0" applyFont="1" applyFill="1" applyBorder="1" applyAlignment="1">
      <alignment horizontal="center" vertical="center" shrinkToFit="1"/>
    </xf>
    <xf numFmtId="0" fontId="24" fillId="0" borderId="175" xfId="0" applyFont="1" applyFill="1" applyBorder="1" applyAlignment="1">
      <alignment horizontal="center" vertical="center" shrinkToFit="1"/>
    </xf>
    <xf numFmtId="0" fontId="24" fillId="0" borderId="176" xfId="0" applyFont="1" applyFill="1" applyBorder="1" applyAlignment="1">
      <alignment horizontal="center" vertical="center" shrinkToFit="1"/>
    </xf>
    <xf numFmtId="0" fontId="24" fillId="0" borderId="177" xfId="0" applyFont="1" applyFill="1" applyBorder="1" applyAlignment="1">
      <alignment horizontal="center" vertical="center" shrinkToFit="1"/>
    </xf>
    <xf numFmtId="0" fontId="24" fillId="0" borderId="178" xfId="0" applyFont="1" applyFill="1" applyBorder="1" applyAlignment="1">
      <alignment horizontal="center" vertical="center" shrinkToFit="1"/>
    </xf>
    <xf numFmtId="0" fontId="24" fillId="0" borderId="179" xfId="0" applyFont="1" applyFill="1" applyBorder="1" applyAlignment="1">
      <alignment horizontal="center" vertical="center" shrinkToFit="1"/>
    </xf>
    <xf numFmtId="0" fontId="24" fillId="0" borderId="180" xfId="0" applyFont="1" applyFill="1" applyBorder="1" applyAlignment="1">
      <alignment horizontal="center" vertical="center" shrinkToFit="1"/>
    </xf>
    <xf numFmtId="0" fontId="24" fillId="0" borderId="181" xfId="0" applyFont="1" applyFill="1" applyBorder="1" applyAlignment="1">
      <alignment horizontal="center" vertical="center" shrinkToFit="1"/>
    </xf>
    <xf numFmtId="180" fontId="24" fillId="0" borderId="70" xfId="0" applyNumberFormat="1" applyFont="1" applyFill="1" applyBorder="1" applyAlignment="1">
      <alignment horizontal="center" vertical="center" shrinkToFit="1"/>
    </xf>
    <xf numFmtId="180" fontId="24" fillId="0" borderId="71" xfId="0" applyNumberFormat="1" applyFont="1" applyFill="1" applyBorder="1" applyAlignment="1">
      <alignment horizontal="center" vertical="center" shrinkToFit="1"/>
    </xf>
    <xf numFmtId="180" fontId="24" fillId="0" borderId="94" xfId="0" applyNumberFormat="1" applyFont="1" applyFill="1" applyBorder="1" applyAlignment="1">
      <alignment horizontal="center" vertical="center" shrinkToFit="1"/>
    </xf>
    <xf numFmtId="180" fontId="24" fillId="0" borderId="69" xfId="0" applyNumberFormat="1" applyFont="1" applyFill="1" applyBorder="1" applyAlignment="1">
      <alignment horizontal="center" vertical="center" shrinkToFit="1"/>
    </xf>
    <xf numFmtId="180" fontId="24" fillId="0" borderId="175" xfId="0" applyNumberFormat="1" applyFont="1" applyFill="1" applyBorder="1" applyAlignment="1">
      <alignment horizontal="center" vertical="center" shrinkToFit="1"/>
    </xf>
    <xf numFmtId="0" fontId="24" fillId="0" borderId="182" xfId="0" applyFont="1" applyFill="1" applyBorder="1" applyAlignment="1">
      <alignment horizontal="center" vertical="center" shrinkToFit="1"/>
    </xf>
    <xf numFmtId="0" fontId="24" fillId="0" borderId="183" xfId="0" applyFont="1" applyFill="1" applyBorder="1" applyAlignment="1">
      <alignment horizontal="center" vertical="center" shrinkToFit="1"/>
    </xf>
    <xf numFmtId="0" fontId="55" fillId="0" borderId="44" xfId="0" applyFont="1" applyFill="1" applyBorder="1" applyAlignment="1">
      <alignment horizontal="center" vertical="center" shrinkToFit="1"/>
    </xf>
    <xf numFmtId="0" fontId="55" fillId="0" borderId="44" xfId="0" applyFont="1" applyFill="1" applyBorder="1" applyAlignment="1">
      <alignment horizontal="center" vertical="center" shrinkToFit="1"/>
    </xf>
    <xf numFmtId="180" fontId="55" fillId="0" borderId="44" xfId="0" applyNumberFormat="1" applyFont="1" applyFill="1" applyBorder="1" applyAlignment="1">
      <alignment horizontal="center" vertical="center" shrinkToFit="1"/>
    </xf>
    <xf numFmtId="0" fontId="24" fillId="0" borderId="184" xfId="0" applyFont="1" applyFill="1" applyBorder="1" applyAlignment="1">
      <alignment horizontal="center" vertical="center" shrinkToFit="1"/>
    </xf>
    <xf numFmtId="0" fontId="24" fillId="0" borderId="115" xfId="0" applyFont="1" applyFill="1" applyBorder="1" applyAlignment="1">
      <alignment horizontal="center" vertical="center" shrinkToFit="1"/>
    </xf>
    <xf numFmtId="0" fontId="24" fillId="0" borderId="185" xfId="0" applyFont="1" applyFill="1" applyBorder="1" applyAlignment="1">
      <alignment horizontal="center" vertical="center" shrinkToFit="1"/>
    </xf>
    <xf numFmtId="0" fontId="24" fillId="0" borderId="186" xfId="0" applyFont="1" applyFill="1" applyBorder="1" applyAlignment="1">
      <alignment horizontal="center" vertical="center" shrinkToFit="1"/>
    </xf>
    <xf numFmtId="0" fontId="24" fillId="0" borderId="187" xfId="0" applyFont="1" applyFill="1" applyBorder="1" applyAlignment="1">
      <alignment horizontal="center" vertical="center" shrinkToFit="1"/>
    </xf>
    <xf numFmtId="0" fontId="24" fillId="0" borderId="188" xfId="0" applyFont="1" applyFill="1" applyBorder="1" applyAlignment="1">
      <alignment horizontal="center" vertical="center" shrinkToFit="1"/>
    </xf>
    <xf numFmtId="0" fontId="24" fillId="0" borderId="189" xfId="0" applyFont="1" applyFill="1" applyBorder="1" applyAlignment="1">
      <alignment horizontal="center" vertical="center" shrinkToFit="1"/>
    </xf>
    <xf numFmtId="180" fontId="24" fillId="0" borderId="115" xfId="0" applyNumberFormat="1" applyFont="1" applyFill="1" applyBorder="1" applyAlignment="1">
      <alignment horizontal="center" vertical="center" shrinkToFit="1"/>
    </xf>
    <xf numFmtId="180" fontId="24" fillId="0" borderId="185" xfId="0" applyNumberFormat="1" applyFont="1" applyFill="1" applyBorder="1" applyAlignment="1">
      <alignment horizontal="center" vertical="center" shrinkToFit="1"/>
    </xf>
    <xf numFmtId="180" fontId="24" fillId="0" borderId="88" xfId="0" applyNumberFormat="1" applyFont="1" applyFill="1" applyBorder="1" applyAlignment="1">
      <alignment horizontal="center" vertical="center" shrinkToFit="1"/>
    </xf>
    <xf numFmtId="180" fontId="24" fillId="0" borderId="48" xfId="0" applyNumberFormat="1" applyFont="1" applyFill="1" applyBorder="1" applyAlignment="1">
      <alignment horizontal="center" vertical="center" shrinkToFit="1"/>
    </xf>
    <xf numFmtId="180" fontId="24" fillId="0" borderId="159" xfId="0" applyNumberFormat="1" applyFont="1" applyFill="1" applyBorder="1" applyAlignment="1">
      <alignment horizontal="center" vertical="center" shrinkToFit="1"/>
    </xf>
    <xf numFmtId="0" fontId="24" fillId="0" borderId="190" xfId="0" applyFont="1" applyFill="1" applyBorder="1" applyAlignment="1">
      <alignment horizontal="center" vertical="center" shrinkToFit="1"/>
    </xf>
    <xf numFmtId="0" fontId="24" fillId="0" borderId="191"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4" fillId="0" borderId="117"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192"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180" fontId="24" fillId="0" borderId="14" xfId="0" applyNumberFormat="1" applyFont="1" applyFill="1" applyBorder="1" applyAlignment="1">
      <alignment horizontal="center" vertical="center" shrinkToFit="1"/>
    </xf>
    <xf numFmtId="180" fontId="24" fillId="0" borderId="12" xfId="0" applyNumberFormat="1" applyFont="1" applyFill="1" applyBorder="1" applyAlignment="1">
      <alignment horizontal="center" vertical="center" shrinkToFit="1"/>
    </xf>
    <xf numFmtId="180" fontId="24" fillId="0" borderId="12" xfId="0" applyNumberFormat="1" applyFont="1" applyFill="1" applyBorder="1" applyAlignment="1">
      <alignment horizontal="center" vertical="center" shrinkToFit="1"/>
    </xf>
    <xf numFmtId="180" fontId="24" fillId="0" borderId="193" xfId="0" applyNumberFormat="1" applyFont="1" applyFill="1" applyBorder="1" applyAlignment="1">
      <alignment horizontal="center" vertical="center" shrinkToFit="1"/>
    </xf>
    <xf numFmtId="180" fontId="24" fillId="0" borderId="194" xfId="0" applyNumberFormat="1" applyFont="1" applyFill="1" applyBorder="1" applyAlignment="1">
      <alignment horizontal="center" vertical="center" shrinkToFit="1"/>
    </xf>
    <xf numFmtId="180" fontId="24" fillId="0" borderId="99" xfId="0" applyNumberFormat="1" applyFont="1" applyFill="1" applyBorder="1" applyAlignment="1">
      <alignment horizontal="center" vertical="center" shrinkToFit="1"/>
    </xf>
    <xf numFmtId="180" fontId="24" fillId="0" borderId="100" xfId="0" applyNumberFormat="1" applyFont="1" applyFill="1" applyBorder="1" applyAlignment="1">
      <alignment horizontal="center" vertical="center" shrinkToFit="1"/>
    </xf>
    <xf numFmtId="180" fontId="24" fillId="0" borderId="102" xfId="0" applyNumberFormat="1" applyFont="1" applyFill="1" applyBorder="1" applyAlignment="1">
      <alignment horizontal="center" vertical="center" shrinkToFit="1"/>
    </xf>
    <xf numFmtId="180" fontId="24" fillId="0" borderId="102" xfId="0" applyNumberFormat="1" applyFont="1" applyFill="1" applyBorder="1" applyAlignment="1">
      <alignment horizontal="center" vertical="center" shrinkToFit="1"/>
    </xf>
    <xf numFmtId="180" fontId="24" fillId="0" borderId="99" xfId="0" applyNumberFormat="1" applyFont="1" applyFill="1" applyBorder="1" applyAlignment="1">
      <alignment horizontal="center" vertical="center" shrinkToFit="1"/>
    </xf>
    <xf numFmtId="180" fontId="24" fillId="0" borderId="103" xfId="0" applyNumberFormat="1" applyFont="1" applyFill="1" applyBorder="1" applyAlignment="1">
      <alignment horizontal="center" vertical="center" shrinkToFit="1"/>
    </xf>
    <xf numFmtId="180" fontId="24" fillId="0" borderId="195" xfId="0" applyNumberFormat="1" applyFont="1" applyFill="1" applyBorder="1" applyAlignment="1">
      <alignment horizontal="center" vertical="center" shrinkToFit="1"/>
    </xf>
    <xf numFmtId="180" fontId="24" fillId="0" borderId="100" xfId="0" applyNumberFormat="1" applyFont="1" applyFill="1" applyBorder="1" applyAlignment="1">
      <alignment horizontal="center" vertical="center" shrinkToFit="1"/>
    </xf>
    <xf numFmtId="0" fontId="24" fillId="0" borderId="196" xfId="0" applyFont="1" applyFill="1" applyBorder="1" applyAlignment="1">
      <alignment horizontal="center" vertical="center" shrinkToFit="1"/>
    </xf>
    <xf numFmtId="0" fontId="24" fillId="0" borderId="197" xfId="0" applyFont="1" applyFill="1" applyBorder="1" applyAlignment="1">
      <alignment horizontal="center" vertical="center" shrinkToFit="1"/>
    </xf>
    <xf numFmtId="0" fontId="24" fillId="0" borderId="108" xfId="0" applyFont="1" applyFill="1" applyBorder="1" applyAlignment="1">
      <alignment horizontal="center" vertical="center" shrinkToFit="1"/>
    </xf>
    <xf numFmtId="0" fontId="24" fillId="0" borderId="105" xfId="0" applyFont="1" applyFill="1" applyBorder="1" applyAlignment="1">
      <alignment horizontal="center" vertical="center" shrinkToFit="1"/>
    </xf>
    <xf numFmtId="0" fontId="24" fillId="0" borderId="106" xfId="0" applyFont="1" applyFill="1" applyBorder="1" applyAlignment="1">
      <alignment horizontal="center" vertical="center" shrinkToFit="1"/>
    </xf>
    <xf numFmtId="0" fontId="24" fillId="0" borderId="198" xfId="0" applyFont="1" applyFill="1" applyBorder="1" applyAlignment="1">
      <alignment horizontal="center" vertical="center" shrinkToFit="1"/>
    </xf>
    <xf numFmtId="0" fontId="24" fillId="0" borderId="199" xfId="0" applyFont="1" applyFill="1" applyBorder="1" applyAlignment="1">
      <alignment horizontal="center" vertical="center" shrinkToFit="1"/>
    </xf>
    <xf numFmtId="0" fontId="24" fillId="0" borderId="200" xfId="0" applyFont="1" applyFill="1" applyBorder="1" applyAlignment="1">
      <alignment horizontal="center" vertical="center" shrinkToFit="1"/>
    </xf>
    <xf numFmtId="0" fontId="24" fillId="0" borderId="201" xfId="0" applyFont="1" applyFill="1" applyBorder="1" applyAlignment="1">
      <alignment horizontal="center" vertical="center" shrinkToFit="1"/>
    </xf>
    <xf numFmtId="180" fontId="24" fillId="0" borderId="105" xfId="0" applyNumberFormat="1" applyFont="1" applyFill="1" applyBorder="1" applyAlignment="1">
      <alignment horizontal="center" vertical="center" shrinkToFit="1"/>
    </xf>
    <xf numFmtId="180" fontId="24" fillId="0" borderId="106" xfId="0" applyNumberFormat="1" applyFont="1" applyFill="1" applyBorder="1" applyAlignment="1">
      <alignment horizontal="center" vertical="center" shrinkToFit="1"/>
    </xf>
    <xf numFmtId="180" fontId="24" fillId="0" borderId="108" xfId="0" applyNumberFormat="1" applyFont="1" applyFill="1" applyBorder="1" applyAlignment="1">
      <alignment horizontal="center" vertical="center" shrinkToFit="1"/>
    </xf>
    <xf numFmtId="180" fontId="24" fillId="0" borderId="109" xfId="0" applyNumberFormat="1" applyFont="1" applyFill="1" applyBorder="1" applyAlignment="1">
      <alignment horizontal="center" vertical="center" shrinkToFit="1"/>
    </xf>
    <xf numFmtId="180" fontId="24" fillId="0" borderId="198" xfId="0" applyNumberFormat="1" applyFont="1" applyFill="1" applyBorder="1" applyAlignment="1">
      <alignment horizontal="center" vertical="center" shrinkToFit="1"/>
    </xf>
    <xf numFmtId="0" fontId="24" fillId="0" borderId="202" xfId="0" applyFont="1" applyFill="1" applyBorder="1" applyAlignment="1">
      <alignment horizontal="center" vertical="center" shrinkToFit="1"/>
    </xf>
    <xf numFmtId="0" fontId="24" fillId="0" borderId="203" xfId="0" applyFont="1" applyFill="1" applyBorder="1" applyAlignment="1">
      <alignment horizontal="center" vertical="center" shrinkToFit="1"/>
    </xf>
    <xf numFmtId="0" fontId="24" fillId="0" borderId="204" xfId="0" applyFont="1" applyFill="1" applyBorder="1" applyAlignment="1">
      <alignment horizontal="center" vertical="center" shrinkToFit="1"/>
    </xf>
    <xf numFmtId="0" fontId="24" fillId="0" borderId="205" xfId="0" applyFont="1" applyFill="1" applyBorder="1" applyAlignment="1">
      <alignment horizontal="center" vertical="center" shrinkToFit="1"/>
    </xf>
    <xf numFmtId="0" fontId="24" fillId="0" borderId="206" xfId="0" applyFont="1" applyFill="1" applyBorder="1" applyAlignment="1">
      <alignment horizontal="center" vertical="center" shrinkToFit="1"/>
    </xf>
    <xf numFmtId="0" fontId="24" fillId="0" borderId="207" xfId="0" applyFont="1" applyFill="1" applyBorder="1" applyAlignment="1">
      <alignment horizontal="center" vertical="center" shrinkToFit="1"/>
    </xf>
    <xf numFmtId="0" fontId="24" fillId="0" borderId="208" xfId="0" applyFont="1" applyFill="1" applyBorder="1" applyAlignment="1">
      <alignment horizontal="center" vertical="center" shrinkToFit="1"/>
    </xf>
    <xf numFmtId="0" fontId="24" fillId="0" borderId="209" xfId="0" applyFont="1" applyFill="1" applyBorder="1" applyAlignment="1">
      <alignment horizontal="center" vertical="center" shrinkToFit="1"/>
    </xf>
    <xf numFmtId="0" fontId="24" fillId="0" borderId="210" xfId="0" applyFont="1" applyFill="1" applyBorder="1" applyAlignment="1">
      <alignment horizontal="center" vertical="center" shrinkToFit="1"/>
    </xf>
    <xf numFmtId="0" fontId="24" fillId="0" borderId="205" xfId="0" applyFont="1" applyFill="1" applyBorder="1" applyAlignment="1">
      <alignment vertical="center" shrinkToFit="1"/>
    </xf>
    <xf numFmtId="0" fontId="24" fillId="0" borderId="204" xfId="0" applyFont="1" applyFill="1" applyBorder="1" applyAlignment="1">
      <alignment vertical="center" shrinkToFit="1"/>
    </xf>
    <xf numFmtId="0" fontId="24" fillId="0" borderId="211" xfId="0" applyFont="1" applyFill="1" applyBorder="1" applyAlignment="1">
      <alignment horizontal="center" vertical="center" shrinkToFit="1"/>
    </xf>
    <xf numFmtId="0" fontId="24" fillId="0" borderId="212" xfId="0" applyFont="1" applyFill="1" applyBorder="1" applyAlignment="1">
      <alignment horizontal="center" vertical="center" shrinkToFit="1"/>
    </xf>
    <xf numFmtId="0" fontId="24" fillId="0" borderId="213"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4" fillId="0" borderId="99" xfId="0" applyFont="1" applyFill="1" applyBorder="1" applyAlignment="1">
      <alignment horizontal="center" vertical="center" shrinkToFit="1"/>
    </xf>
    <xf numFmtId="0" fontId="19" fillId="0" borderId="15" xfId="0" applyFont="1" applyFill="1" applyBorder="1" applyAlignment="1">
      <alignment vertical="top" textRotation="255" wrapText="1"/>
    </xf>
    <xf numFmtId="180" fontId="24" fillId="0" borderId="195" xfId="0" applyNumberFormat="1" applyFont="1" applyFill="1" applyBorder="1" applyAlignment="1">
      <alignment horizontal="center" vertical="center" shrinkToFit="1"/>
    </xf>
    <xf numFmtId="0" fontId="19" fillId="0" borderId="117" xfId="0" applyFont="1" applyBorder="1" applyAlignment="1">
      <alignment horizontal="center" vertical="top" textRotation="255" shrinkToFit="1"/>
    </xf>
    <xf numFmtId="0" fontId="24" fillId="0" borderId="160" xfId="0" applyFont="1" applyFill="1" applyBorder="1" applyAlignment="1">
      <alignment horizontal="center" vertical="center" shrinkToFit="1"/>
    </xf>
    <xf numFmtId="180" fontId="24" fillId="0" borderId="162" xfId="0" applyNumberFormat="1" applyFont="1" applyFill="1" applyBorder="1" applyAlignment="1">
      <alignment horizontal="center" vertical="center" shrinkToFit="1"/>
    </xf>
    <xf numFmtId="180" fontId="24" fillId="0" borderId="152" xfId="0" applyNumberFormat="1" applyFont="1" applyFill="1" applyBorder="1" applyAlignment="1">
      <alignment horizontal="center" vertical="center" shrinkToFit="1"/>
    </xf>
    <xf numFmtId="180" fontId="24" fillId="0" borderId="152" xfId="0" applyNumberFormat="1" applyFont="1" applyFill="1" applyBorder="1" applyAlignment="1">
      <alignment horizontal="center" vertical="center" shrinkToFit="1"/>
    </xf>
    <xf numFmtId="180" fontId="24" fillId="0" borderId="164" xfId="0" applyNumberFormat="1" applyFont="1" applyFill="1" applyBorder="1" applyAlignment="1">
      <alignment horizontal="center" vertical="center" shrinkToFit="1"/>
    </xf>
    <xf numFmtId="180" fontId="24" fillId="0" borderId="145" xfId="0" applyNumberFormat="1" applyFont="1" applyFill="1" applyBorder="1" applyAlignment="1">
      <alignment horizontal="center" vertical="center" shrinkToFit="1"/>
    </xf>
    <xf numFmtId="180" fontId="24" fillId="0" borderId="164" xfId="0" applyNumberFormat="1" applyFont="1" applyFill="1" applyBorder="1" applyAlignment="1">
      <alignment horizontal="center" vertical="center" shrinkToFit="1"/>
    </xf>
    <xf numFmtId="180" fontId="24" fillId="0" borderId="170" xfId="0" applyNumberFormat="1" applyFont="1" applyFill="1" applyBorder="1" applyAlignment="1">
      <alignment horizontal="center" vertical="center" shrinkToFit="1"/>
    </xf>
    <xf numFmtId="180" fontId="24" fillId="0" borderId="162" xfId="0" applyNumberFormat="1" applyFont="1" applyFill="1" applyBorder="1" applyAlignment="1">
      <alignment horizontal="center" vertical="center" shrinkToFit="1"/>
    </xf>
    <xf numFmtId="180" fontId="24" fillId="0" borderId="179" xfId="0" applyNumberFormat="1" applyFont="1" applyFill="1" applyBorder="1" applyAlignment="1">
      <alignment horizontal="center" vertical="center" shrinkToFit="1"/>
    </xf>
    <xf numFmtId="180" fontId="24" fillId="0" borderId="160" xfId="0" applyNumberFormat="1" applyFont="1" applyFill="1" applyBorder="1" applyAlignment="1">
      <alignment horizontal="center" vertical="center" shrinkToFit="1"/>
    </xf>
    <xf numFmtId="180" fontId="24" fillId="0" borderId="214" xfId="0" applyNumberFormat="1" applyFont="1" applyFill="1" applyBorder="1" applyAlignment="1">
      <alignment horizontal="center" vertical="center" shrinkToFit="1"/>
    </xf>
    <xf numFmtId="180" fontId="24" fillId="0" borderId="199" xfId="0" applyNumberFormat="1" applyFont="1" applyFill="1" applyBorder="1" applyAlignment="1">
      <alignment horizontal="center" vertical="center" shrinkToFit="1"/>
    </xf>
    <xf numFmtId="0" fontId="24" fillId="0" borderId="208" xfId="0" applyFont="1" applyFill="1" applyBorder="1" applyAlignment="1">
      <alignment vertical="center" shrinkToFit="1"/>
    </xf>
    <xf numFmtId="180" fontId="24" fillId="0" borderId="215" xfId="0" applyNumberFormat="1" applyFont="1" applyFill="1" applyBorder="1" applyAlignment="1">
      <alignment horizontal="center" vertical="center" shrinkToFit="1"/>
    </xf>
    <xf numFmtId="180" fontId="24" fillId="0" borderId="216" xfId="0" applyNumberFormat="1" applyFont="1" applyFill="1" applyBorder="1" applyAlignment="1">
      <alignment horizontal="center" vertical="center" shrinkToFit="1"/>
    </xf>
    <xf numFmtId="0" fontId="24" fillId="0" borderId="100" xfId="0" applyFont="1" applyFill="1" applyBorder="1" applyAlignment="1">
      <alignment vertical="center" shrinkToFit="1"/>
    </xf>
    <xf numFmtId="0" fontId="24" fillId="0" borderId="102" xfId="0" applyFont="1" applyFill="1" applyBorder="1" applyAlignment="1">
      <alignment vertical="center" shrinkToFit="1"/>
    </xf>
    <xf numFmtId="0" fontId="24" fillId="0" borderId="102" xfId="0" applyFont="1" applyFill="1" applyBorder="1" applyAlignment="1">
      <alignment horizontal="center" vertical="center" shrinkToFit="1"/>
    </xf>
    <xf numFmtId="0" fontId="24" fillId="0" borderId="99" xfId="0" applyFont="1" applyFill="1" applyBorder="1" applyAlignment="1">
      <alignment horizontal="center" vertical="center" shrinkToFit="1"/>
    </xf>
    <xf numFmtId="0" fontId="56" fillId="0" borderId="0" xfId="0" applyFont="1" applyFill="1" applyAlignment="1">
      <alignment horizontal="center"/>
    </xf>
    <xf numFmtId="0" fontId="20" fillId="0" borderId="0" xfId="0" applyFont="1" applyFill="1" applyAlignment="1">
      <alignment/>
    </xf>
    <xf numFmtId="0" fontId="58" fillId="0" borderId="0" xfId="0" applyFont="1" applyFill="1" applyAlignment="1">
      <alignment/>
    </xf>
    <xf numFmtId="0" fontId="20" fillId="0" borderId="0" xfId="0" applyFont="1" applyFill="1" applyAlignment="1">
      <alignment vertical="center"/>
    </xf>
    <xf numFmtId="0" fontId="20" fillId="0" borderId="0" xfId="0" applyFont="1" applyFill="1" applyAlignment="1">
      <alignment horizontal="center" vertical="center"/>
    </xf>
    <xf numFmtId="0" fontId="19" fillId="0" borderId="0" xfId="0" applyFont="1" applyFill="1" applyAlignment="1">
      <alignment vertical="center"/>
    </xf>
    <xf numFmtId="0" fontId="60" fillId="0" borderId="0" xfId="0" applyFont="1" applyFill="1" applyAlignment="1">
      <alignment vertical="center"/>
    </xf>
    <xf numFmtId="0" fontId="60" fillId="0" borderId="0" xfId="0" applyFont="1" applyFill="1" applyAlignment="1">
      <alignment horizontal="left" vertical="center"/>
    </xf>
    <xf numFmtId="0" fontId="20" fillId="0" borderId="0" xfId="0" applyFont="1" applyFill="1" applyAlignment="1">
      <alignment horizontal="left" vertical="center"/>
    </xf>
    <xf numFmtId="0" fontId="9" fillId="0" borderId="0" xfId="62" applyFont="1" applyFill="1" applyAlignment="1">
      <alignment horizontal="left" vertical="center"/>
      <protection/>
    </xf>
    <xf numFmtId="0" fontId="9" fillId="0" borderId="0" xfId="62" applyFont="1" applyFill="1" applyAlignment="1">
      <alignment horizontal="center" vertical="center"/>
      <protection/>
    </xf>
    <xf numFmtId="0" fontId="0" fillId="0" borderId="0" xfId="62" applyFont="1" applyBorder="1">
      <alignment vertical="center"/>
      <protection/>
    </xf>
    <xf numFmtId="38" fontId="0" fillId="0" borderId="0" xfId="62" applyNumberFormat="1" applyFont="1" applyBorder="1">
      <alignment vertical="center"/>
      <protection/>
    </xf>
    <xf numFmtId="0" fontId="4" fillId="0" borderId="0" xfId="62" applyFont="1" applyFill="1" applyBorder="1" applyAlignment="1">
      <alignment horizontal="right" vertical="center"/>
      <protection/>
    </xf>
    <xf numFmtId="0" fontId="0" fillId="0" borderId="0" xfId="62" applyFont="1">
      <alignment vertical="center"/>
      <protection/>
    </xf>
    <xf numFmtId="0" fontId="5" fillId="0" borderId="217" xfId="62" applyFont="1" applyBorder="1">
      <alignment vertical="center"/>
      <protection/>
    </xf>
    <xf numFmtId="0" fontId="5" fillId="0" borderId="218" xfId="62" applyFont="1" applyBorder="1">
      <alignment vertical="center"/>
      <protection/>
    </xf>
    <xf numFmtId="0" fontId="5" fillId="0" borderId="218" xfId="62" applyFont="1" applyBorder="1" applyAlignment="1">
      <alignment horizontal="center" vertical="center"/>
      <protection/>
    </xf>
    <xf numFmtId="0" fontId="5" fillId="0" borderId="219" xfId="62" applyFont="1" applyBorder="1" applyAlignment="1">
      <alignment horizontal="center" vertical="center"/>
      <protection/>
    </xf>
    <xf numFmtId="0" fontId="5" fillId="0" borderId="220" xfId="62" applyFont="1" applyBorder="1">
      <alignment vertical="center"/>
      <protection/>
    </xf>
    <xf numFmtId="0" fontId="5" fillId="0" borderId="105" xfId="62" applyFont="1" applyBorder="1" applyAlignment="1">
      <alignment horizontal="center" vertical="center"/>
      <protection/>
    </xf>
    <xf numFmtId="0" fontId="5" fillId="0" borderId="108" xfId="62" applyFont="1" applyBorder="1" applyAlignment="1">
      <alignment horizontal="center" vertical="center"/>
      <protection/>
    </xf>
    <xf numFmtId="0" fontId="5" fillId="0" borderId="106" xfId="62" applyFont="1" applyBorder="1" applyAlignment="1">
      <alignment horizontal="center" vertical="center"/>
      <protection/>
    </xf>
    <xf numFmtId="0" fontId="5" fillId="0" borderId="221" xfId="62" applyFont="1" applyBorder="1" applyAlignment="1">
      <alignment horizontal="center" vertical="center"/>
      <protection/>
    </xf>
    <xf numFmtId="0" fontId="5" fillId="0" borderId="222" xfId="62" applyFont="1" applyBorder="1" applyAlignment="1">
      <alignment horizontal="center" vertical="center"/>
      <protection/>
    </xf>
    <xf numFmtId="0" fontId="0" fillId="0" borderId="0" xfId="62" applyFont="1" applyFill="1">
      <alignment vertical="center"/>
      <protection/>
    </xf>
    <xf numFmtId="0" fontId="5" fillId="0" borderId="223" xfId="62" applyFont="1" applyBorder="1" applyAlignment="1">
      <alignment horizontal="center" vertical="center" shrinkToFit="1"/>
      <protection/>
    </xf>
    <xf numFmtId="0" fontId="5" fillId="0" borderId="224" xfId="62" applyFont="1" applyBorder="1">
      <alignment vertical="center"/>
      <protection/>
    </xf>
    <xf numFmtId="38" fontId="5" fillId="0" borderId="225" xfId="49" applyFont="1" applyBorder="1" applyAlignment="1">
      <alignment vertical="center"/>
    </xf>
    <xf numFmtId="38" fontId="5" fillId="0" borderId="226" xfId="49" applyFont="1" applyBorder="1" applyAlignment="1">
      <alignment vertical="center"/>
    </xf>
    <xf numFmtId="38" fontId="5" fillId="0" borderId="227" xfId="49" applyFont="1" applyBorder="1" applyAlignment="1">
      <alignment vertical="center"/>
    </xf>
    <xf numFmtId="38" fontId="5" fillId="0" borderId="224" xfId="49" applyFont="1" applyBorder="1" applyAlignment="1">
      <alignment vertical="center"/>
    </xf>
    <xf numFmtId="38" fontId="5" fillId="0" borderId="228" xfId="49" applyFont="1" applyBorder="1" applyAlignment="1">
      <alignment vertical="center"/>
    </xf>
    <xf numFmtId="0" fontId="0" fillId="0" borderId="0" xfId="62" applyFont="1" applyAlignment="1">
      <alignment horizontal="center" vertical="center"/>
      <protection/>
    </xf>
    <xf numFmtId="0" fontId="5" fillId="0" borderId="229" xfId="62" applyFont="1" applyBorder="1" applyAlignment="1">
      <alignment horizontal="center" vertical="center" shrinkToFit="1"/>
      <protection/>
    </xf>
    <xf numFmtId="0" fontId="5" fillId="0" borderId="230" xfId="62" applyFont="1" applyBorder="1">
      <alignment vertical="center"/>
      <protection/>
    </xf>
    <xf numFmtId="38" fontId="5" fillId="0" borderId="133" xfId="49" applyFont="1" applyBorder="1" applyAlignment="1">
      <alignment vertical="center"/>
    </xf>
    <xf numFmtId="38" fontId="5" fillId="0" borderId="134" xfId="49" applyFont="1" applyBorder="1" applyAlignment="1">
      <alignment vertical="center"/>
    </xf>
    <xf numFmtId="38" fontId="5" fillId="0" borderId="231" xfId="49" applyFont="1" applyBorder="1" applyAlignment="1">
      <alignment vertical="center"/>
    </xf>
    <xf numFmtId="38" fontId="0" fillId="0" borderId="0" xfId="49" applyFont="1" applyAlignment="1">
      <alignment vertical="center"/>
    </xf>
    <xf numFmtId="0" fontId="25" fillId="0" borderId="232" xfId="62" applyFont="1" applyBorder="1" applyAlignment="1">
      <alignment horizontal="center" vertical="center" shrinkToFit="1"/>
      <protection/>
    </xf>
    <xf numFmtId="0" fontId="25" fillId="0" borderId="233" xfId="62" applyFont="1" applyBorder="1">
      <alignment vertical="center"/>
      <protection/>
    </xf>
    <xf numFmtId="190" fontId="25" fillId="0" borderId="234" xfId="49" applyNumberFormat="1" applyFont="1" applyFill="1" applyBorder="1" applyAlignment="1" applyProtection="1">
      <alignment vertical="center" shrinkToFit="1"/>
      <protection/>
    </xf>
    <xf numFmtId="190" fontId="25" fillId="0" borderId="235" xfId="49" applyNumberFormat="1" applyFont="1" applyFill="1" applyBorder="1" applyAlignment="1">
      <alignment horizontal="right" vertical="center" shrinkToFit="1"/>
    </xf>
    <xf numFmtId="190" fontId="25" fillId="0" borderId="236" xfId="49" applyNumberFormat="1" applyFont="1" applyFill="1" applyBorder="1" applyAlignment="1">
      <alignment horizontal="right" vertical="center" shrinkToFit="1"/>
    </xf>
    <xf numFmtId="190" fontId="25" fillId="0" borderId="233" xfId="49" applyNumberFormat="1" applyFont="1" applyFill="1" applyBorder="1" applyAlignment="1">
      <alignment horizontal="right" vertical="center" shrinkToFit="1"/>
    </xf>
    <xf numFmtId="190" fontId="25" fillId="0" borderId="234" xfId="49" applyNumberFormat="1" applyFont="1" applyFill="1" applyBorder="1" applyAlignment="1">
      <alignment horizontal="right" vertical="center" shrinkToFit="1"/>
    </xf>
    <xf numFmtId="190" fontId="25" fillId="0" borderId="237" xfId="49" applyNumberFormat="1" applyFont="1" applyFill="1" applyBorder="1" applyAlignment="1">
      <alignment horizontal="right" vertical="center" shrinkToFit="1"/>
    </xf>
    <xf numFmtId="38" fontId="0" fillId="0" borderId="0" xfId="49" applyAlignment="1">
      <alignment vertical="center"/>
    </xf>
    <xf numFmtId="0" fontId="5" fillId="0" borderId="238" xfId="62" applyFont="1" applyBorder="1" applyAlignment="1">
      <alignment horizontal="center" vertical="center" shrinkToFit="1"/>
      <protection/>
    </xf>
    <xf numFmtId="0" fontId="5" fillId="0" borderId="239" xfId="62" applyFont="1" applyBorder="1">
      <alignment vertical="center"/>
      <protection/>
    </xf>
    <xf numFmtId="38" fontId="5" fillId="0" borderId="240" xfId="49" applyFont="1" applyBorder="1" applyAlignment="1">
      <alignment vertical="center"/>
    </xf>
    <xf numFmtId="38" fontId="5" fillId="0" borderId="241" xfId="49" applyFont="1" applyBorder="1" applyAlignment="1">
      <alignment vertical="center"/>
    </xf>
    <xf numFmtId="38" fontId="5" fillId="0" borderId="242" xfId="49" applyFont="1" applyBorder="1" applyAlignment="1">
      <alignment vertical="center"/>
    </xf>
    <xf numFmtId="38" fontId="5" fillId="0" borderId="239" xfId="49" applyFont="1" applyBorder="1" applyAlignment="1">
      <alignment vertical="center"/>
    </xf>
    <xf numFmtId="38" fontId="5" fillId="0" borderId="243" xfId="49" applyFont="1" applyBorder="1" applyAlignment="1">
      <alignment vertical="center"/>
    </xf>
    <xf numFmtId="190" fontId="54" fillId="0" borderId="244" xfId="49" applyNumberFormat="1" applyFont="1" applyFill="1" applyBorder="1" applyAlignment="1" applyProtection="1">
      <alignment vertical="center" shrinkToFit="1"/>
      <protection/>
    </xf>
    <xf numFmtId="190" fontId="54" fillId="0" borderId="244" xfId="49" applyNumberFormat="1" applyFont="1" applyFill="1" applyBorder="1" applyAlignment="1">
      <alignment horizontal="right" vertical="center" shrinkToFit="1"/>
    </xf>
    <xf numFmtId="190" fontId="25" fillId="0" borderId="234" xfId="49" applyNumberFormat="1" applyFont="1" applyBorder="1" applyAlignment="1">
      <alignment vertical="center"/>
    </xf>
    <xf numFmtId="190" fontId="25" fillId="0" borderId="235" xfId="49" applyNumberFormat="1" applyFont="1" applyBorder="1" applyAlignment="1">
      <alignment vertical="center"/>
    </xf>
    <xf numFmtId="190" fontId="25" fillId="0" borderId="236" xfId="49" applyNumberFormat="1" applyFont="1" applyBorder="1" applyAlignment="1">
      <alignment vertical="center"/>
    </xf>
    <xf numFmtId="190" fontId="25" fillId="0" borderId="233" xfId="49" applyNumberFormat="1" applyFont="1" applyBorder="1" applyAlignment="1">
      <alignment vertical="center"/>
    </xf>
    <xf numFmtId="190" fontId="25" fillId="0" borderId="237" xfId="49" applyNumberFormat="1" applyFont="1" applyBorder="1" applyAlignment="1">
      <alignment vertical="center"/>
    </xf>
    <xf numFmtId="0" fontId="0" fillId="0" borderId="0" xfId="62">
      <alignment vertical="center"/>
      <protection/>
    </xf>
    <xf numFmtId="190" fontId="0" fillId="0" borderId="0" xfId="49" applyNumberFormat="1" applyAlignment="1">
      <alignment vertical="center"/>
    </xf>
    <xf numFmtId="38" fontId="5" fillId="0" borderId="141" xfId="49" applyFont="1" applyBorder="1" applyAlignment="1">
      <alignment vertical="center"/>
    </xf>
    <xf numFmtId="38" fontId="5" fillId="0" borderId="230" xfId="49" applyFont="1" applyBorder="1" applyAlignment="1">
      <alignment vertical="center"/>
    </xf>
    <xf numFmtId="0" fontId="25" fillId="0" borderId="229" xfId="62" applyFont="1" applyBorder="1" applyAlignment="1">
      <alignment horizontal="center" vertical="center" shrinkToFit="1"/>
      <protection/>
    </xf>
    <xf numFmtId="0" fontId="25" fillId="0" borderId="230" xfId="62" applyFont="1" applyBorder="1">
      <alignment vertical="center"/>
      <protection/>
    </xf>
    <xf numFmtId="190" fontId="25" fillId="0" borderId="133" xfId="49" applyNumberFormat="1" applyFont="1" applyBorder="1" applyAlignment="1">
      <alignment vertical="center"/>
    </xf>
    <xf numFmtId="190" fontId="25" fillId="0" borderId="134" xfId="49" applyNumberFormat="1" applyFont="1" applyBorder="1" applyAlignment="1">
      <alignment vertical="center"/>
    </xf>
    <xf numFmtId="190" fontId="25" fillId="0" borderId="141" xfId="49" applyNumberFormat="1" applyFont="1" applyBorder="1" applyAlignment="1">
      <alignment vertical="center"/>
    </xf>
    <xf numFmtId="190" fontId="25" fillId="0" borderId="230" xfId="49" applyNumberFormat="1" applyFont="1" applyBorder="1" applyAlignment="1">
      <alignment vertical="center"/>
    </xf>
    <xf numFmtId="190" fontId="25" fillId="0" borderId="231" xfId="49" applyNumberFormat="1" applyFont="1" applyBorder="1" applyAlignment="1">
      <alignment vertical="center"/>
    </xf>
    <xf numFmtId="0" fontId="25" fillId="0" borderId="245" xfId="62" applyFont="1" applyBorder="1" applyAlignment="1">
      <alignment horizontal="center" vertical="center" wrapText="1" shrinkToFit="1"/>
      <protection/>
    </xf>
    <xf numFmtId="0" fontId="25" fillId="0" borderId="246" xfId="62" applyFont="1" applyBorder="1">
      <alignment vertical="center"/>
      <protection/>
    </xf>
    <xf numFmtId="190" fontId="25" fillId="0" borderId="247" xfId="49" applyNumberFormat="1" applyFont="1" applyBorder="1" applyAlignment="1">
      <alignment vertical="center"/>
    </xf>
    <xf numFmtId="190" fontId="25" fillId="0" borderId="248" xfId="49" applyNumberFormat="1" applyFont="1" applyBorder="1" applyAlignment="1">
      <alignment vertical="center"/>
    </xf>
    <xf numFmtId="190" fontId="25" fillId="0" borderId="249" xfId="49" applyNumberFormat="1" applyFont="1" applyBorder="1" applyAlignment="1">
      <alignment vertical="center"/>
    </xf>
    <xf numFmtId="190" fontId="25" fillId="0" borderId="246" xfId="49" applyNumberFormat="1" applyFont="1" applyBorder="1" applyAlignment="1">
      <alignment vertical="center"/>
    </xf>
    <xf numFmtId="190" fontId="25" fillId="0" borderId="250" xfId="49" applyNumberFormat="1" applyFont="1" applyBorder="1" applyAlignment="1">
      <alignment vertical="center"/>
    </xf>
    <xf numFmtId="0" fontId="5" fillId="0" borderId="0" xfId="62" applyFont="1" applyAlignment="1">
      <alignment vertical="center" shrinkToFit="1"/>
      <protection/>
    </xf>
    <xf numFmtId="38" fontId="5" fillId="0" borderId="0" xfId="49" applyFont="1" applyAlignment="1">
      <alignment vertical="center"/>
    </xf>
    <xf numFmtId="0" fontId="5" fillId="0" borderId="0" xfId="62" applyFont="1">
      <alignment vertical="center"/>
      <protection/>
    </xf>
    <xf numFmtId="0" fontId="25" fillId="0" borderId="0" xfId="62" applyFont="1" applyBorder="1" applyAlignment="1">
      <alignment horizontal="center" vertical="center" shrinkToFit="1"/>
      <protection/>
    </xf>
    <xf numFmtId="190" fontId="0" fillId="0" borderId="0" xfId="49" applyNumberFormat="1" applyFont="1" applyAlignment="1">
      <alignment vertical="center"/>
    </xf>
    <xf numFmtId="190" fontId="0" fillId="0" borderId="0" xfId="62" applyNumberFormat="1">
      <alignment vertical="center"/>
      <protection/>
    </xf>
    <xf numFmtId="0" fontId="5" fillId="0" borderId="0" xfId="62" applyFont="1" applyFill="1" applyAlignment="1">
      <alignment horizontal="right" vertical="center"/>
      <protection/>
    </xf>
    <xf numFmtId="0" fontId="25" fillId="0" borderId="0" xfId="62" applyFont="1" applyBorder="1" applyAlignment="1">
      <alignment horizontal="center" vertical="center" wrapText="1" shrinkToFit="1"/>
      <protection/>
    </xf>
    <xf numFmtId="40" fontId="0" fillId="0" borderId="0" xfId="49" applyNumberFormat="1" applyAlignment="1">
      <alignment vertical="center"/>
    </xf>
    <xf numFmtId="0" fontId="0" fillId="0" borderId="57" xfId="62" applyBorder="1">
      <alignment vertical="center"/>
      <protection/>
    </xf>
    <xf numFmtId="0" fontId="0" fillId="0" borderId="11" xfId="62" applyFont="1" applyBorder="1" applyAlignment="1">
      <alignment horizontal="center" vertical="center"/>
      <protection/>
    </xf>
    <xf numFmtId="0" fontId="0" fillId="0" borderId="59" xfId="62" applyFont="1" applyBorder="1" applyAlignment="1">
      <alignment horizontal="center" vertical="center"/>
      <protection/>
    </xf>
    <xf numFmtId="0" fontId="0" fillId="0" borderId="35" xfId="62" applyFont="1" applyBorder="1">
      <alignment vertical="center"/>
      <protection/>
    </xf>
    <xf numFmtId="190" fontId="0" fillId="0" borderId="0" xfId="62" applyNumberFormat="1" applyBorder="1">
      <alignment vertical="center"/>
      <protection/>
    </xf>
    <xf numFmtId="190" fontId="0" fillId="0" borderId="104" xfId="62" applyNumberFormat="1" applyBorder="1">
      <alignment vertical="center"/>
      <protection/>
    </xf>
    <xf numFmtId="0" fontId="0" fillId="0" borderId="25" xfId="62" applyFont="1" applyBorder="1">
      <alignment vertical="center"/>
      <protection/>
    </xf>
    <xf numFmtId="190" fontId="0" fillId="0" borderId="10" xfId="62" applyNumberFormat="1" applyBorder="1">
      <alignment vertical="center"/>
      <protection/>
    </xf>
    <xf numFmtId="190" fontId="0" fillId="0" borderId="26" xfId="62" applyNumberFormat="1" applyBorder="1">
      <alignment vertical="center"/>
      <protection/>
    </xf>
    <xf numFmtId="190" fontId="0" fillId="0" borderId="0" xfId="49" applyNumberFormat="1" applyBorder="1" applyAlignment="1">
      <alignment vertical="center"/>
    </xf>
    <xf numFmtId="190" fontId="0" fillId="0" borderId="104" xfId="49" applyNumberFormat="1" applyBorder="1" applyAlignment="1">
      <alignment vertical="center"/>
    </xf>
    <xf numFmtId="190" fontId="0" fillId="0" borderId="10" xfId="49" applyNumberFormat="1" applyBorder="1" applyAlignment="1">
      <alignment vertical="center"/>
    </xf>
    <xf numFmtId="190" fontId="0" fillId="0" borderId="26" xfId="49" applyNumberFormat="1" applyBorder="1" applyAlignment="1">
      <alignment vertical="center"/>
    </xf>
    <xf numFmtId="190" fontId="25" fillId="0" borderId="0" xfId="49" applyNumberFormat="1" applyFont="1" applyBorder="1" applyAlignment="1">
      <alignment vertical="center"/>
    </xf>
    <xf numFmtId="190" fontId="25" fillId="0" borderId="104" xfId="49" applyNumberFormat="1" applyFont="1" applyBorder="1" applyAlignment="1">
      <alignment vertical="center"/>
    </xf>
    <xf numFmtId="190" fontId="25" fillId="0" borderId="10" xfId="49" applyNumberFormat="1" applyFont="1" applyBorder="1" applyAlignment="1">
      <alignment vertical="center"/>
    </xf>
    <xf numFmtId="190" fontId="25" fillId="0" borderId="26" xfId="49" applyNumberFormat="1" applyFont="1" applyBorder="1" applyAlignment="1">
      <alignment vertical="center"/>
    </xf>
    <xf numFmtId="0" fontId="0" fillId="0" borderId="0" xfId="62" applyFont="1" applyAlignment="1">
      <alignment horizontal="left" vertical="center"/>
      <protection/>
    </xf>
    <xf numFmtId="0" fontId="0" fillId="0" borderId="23" xfId="62" applyFont="1" applyBorder="1">
      <alignment vertical="center"/>
      <protection/>
    </xf>
    <xf numFmtId="0" fontId="0" fillId="0" borderId="23" xfId="62" applyFont="1" applyBorder="1" applyAlignment="1">
      <alignment horizontal="center" vertical="center"/>
      <protection/>
    </xf>
    <xf numFmtId="0" fontId="0" fillId="0" borderId="0" xfId="62" applyFont="1" applyAlignment="1">
      <alignment horizontal="right" vertical="center"/>
      <protection/>
    </xf>
    <xf numFmtId="195" fontId="0" fillId="0" borderId="23" xfId="62" applyNumberFormat="1" applyFont="1" applyFill="1" applyBorder="1" applyAlignment="1">
      <alignment horizontal="right" vertical="center"/>
      <protection/>
    </xf>
    <xf numFmtId="195" fontId="0" fillId="0" borderId="23" xfId="62" applyNumberFormat="1" applyFont="1" applyBorder="1" applyAlignment="1">
      <alignment horizontal="right" vertical="center"/>
      <protection/>
    </xf>
    <xf numFmtId="0" fontId="0" fillId="0" borderId="0" xfId="62" applyFill="1">
      <alignment vertical="center"/>
      <protection/>
    </xf>
    <xf numFmtId="0" fontId="2" fillId="0" borderId="0" xfId="62" applyFont="1" applyFill="1">
      <alignment vertical="center"/>
      <protection/>
    </xf>
    <xf numFmtId="0" fontId="2" fillId="0" borderId="0" xfId="62" applyFont="1" applyFill="1" applyAlignment="1">
      <alignment horizontal="left" vertical="center"/>
      <protection/>
    </xf>
    <xf numFmtId="0" fontId="0" fillId="0" borderId="23" xfId="62" applyFont="1" applyFill="1" applyBorder="1" applyAlignment="1">
      <alignment horizontal="center" vertical="center"/>
      <protection/>
    </xf>
    <xf numFmtId="0" fontId="0" fillId="0" borderId="23" xfId="62" applyBorder="1">
      <alignment vertical="center"/>
      <protection/>
    </xf>
    <xf numFmtId="0" fontId="2" fillId="0" borderId="23" xfId="62" applyFont="1" applyFill="1" applyBorder="1" applyAlignment="1">
      <alignment horizontal="center" vertical="center"/>
      <protection/>
    </xf>
    <xf numFmtId="0" fontId="0" fillId="0" borderId="23" xfId="62" applyFill="1" applyBorder="1" applyAlignment="1">
      <alignment horizontal="center" vertical="center"/>
      <protection/>
    </xf>
    <xf numFmtId="0" fontId="2" fillId="0" borderId="23" xfId="62" applyFont="1" applyFill="1" applyBorder="1" applyAlignment="1">
      <alignment horizontal="left" vertical="center"/>
      <protection/>
    </xf>
    <xf numFmtId="0" fontId="0" fillId="0" borderId="23" xfId="62" applyFill="1" applyBorder="1">
      <alignment vertical="center"/>
      <protection/>
    </xf>
    <xf numFmtId="195" fontId="0" fillId="0" borderId="23" xfId="62" applyNumberFormat="1" applyFont="1" applyFill="1" applyBorder="1">
      <alignment vertical="center"/>
      <protection/>
    </xf>
    <xf numFmtId="0" fontId="25" fillId="0" borderId="0" xfId="63" applyFont="1" applyFill="1" applyBorder="1" applyAlignment="1" applyProtection="1">
      <alignment vertical="center"/>
      <protection/>
    </xf>
    <xf numFmtId="0" fontId="25" fillId="0" borderId="0" xfId="63" applyFont="1" applyFill="1" applyBorder="1" applyAlignment="1" applyProtection="1">
      <alignment horizontal="center" vertical="center"/>
      <protection/>
    </xf>
    <xf numFmtId="38" fontId="25" fillId="0" borderId="0" xfId="49" applyFont="1" applyFill="1" applyBorder="1" applyAlignment="1" applyProtection="1">
      <alignment horizontal="center" vertical="center"/>
      <protection/>
    </xf>
    <xf numFmtId="0" fontId="12" fillId="0" borderId="0" xfId="63" applyFont="1" applyFill="1" applyBorder="1" applyAlignment="1" applyProtection="1">
      <alignment horizontal="right"/>
      <protection/>
    </xf>
    <xf numFmtId="0" fontId="25" fillId="0" borderId="0" xfId="63" applyFont="1" applyAlignment="1" applyProtection="1">
      <alignment vertical="center"/>
      <protection/>
    </xf>
    <xf numFmtId="0" fontId="54" fillId="0" borderId="0" xfId="63" applyFont="1" applyFill="1" applyAlignment="1" applyProtection="1">
      <alignment vertical="center" shrinkToFit="1"/>
      <protection/>
    </xf>
    <xf numFmtId="0" fontId="61" fillId="0" borderId="251" xfId="63" applyFont="1" applyFill="1" applyBorder="1" applyAlignment="1" applyProtection="1">
      <alignment vertical="center" shrinkToFit="1"/>
      <protection/>
    </xf>
    <xf numFmtId="0" fontId="54" fillId="0" borderId="251" xfId="63" applyFont="1" applyFill="1" applyBorder="1" applyAlignment="1" applyProtection="1">
      <alignment vertical="center" shrinkToFit="1"/>
      <protection/>
    </xf>
    <xf numFmtId="0" fontId="54" fillId="0" borderId="218" xfId="63" applyFont="1" applyFill="1" applyBorder="1" applyAlignment="1" applyProtection="1">
      <alignment horizontal="center" vertical="center" shrinkToFit="1"/>
      <protection/>
    </xf>
    <xf numFmtId="0" fontId="54" fillId="0" borderId="251" xfId="63" applyFont="1" applyFill="1" applyBorder="1" applyAlignment="1" applyProtection="1">
      <alignment horizontal="center" vertical="center" shrinkToFit="1"/>
      <protection/>
    </xf>
    <xf numFmtId="38" fontId="54" fillId="0" borderId="218" xfId="49" applyFont="1" applyFill="1" applyBorder="1" applyAlignment="1" applyProtection="1">
      <alignment horizontal="center" vertical="center" shrinkToFit="1"/>
      <protection/>
    </xf>
    <xf numFmtId="38" fontId="54" fillId="0" borderId="251" xfId="49" applyFont="1" applyFill="1" applyBorder="1" applyAlignment="1" applyProtection="1">
      <alignment horizontal="center" vertical="center" shrinkToFit="1"/>
      <protection/>
    </xf>
    <xf numFmtId="0" fontId="54" fillId="0" borderId="0" xfId="63" applyFont="1" applyAlignment="1" applyProtection="1">
      <alignment vertical="center" shrinkToFit="1"/>
      <protection/>
    </xf>
    <xf numFmtId="0" fontId="62" fillId="0" borderId="0" xfId="63" applyFont="1" applyFill="1" applyBorder="1" applyAlignment="1" applyProtection="1">
      <alignment vertical="center" shrinkToFit="1"/>
      <protection/>
    </xf>
    <xf numFmtId="0" fontId="62" fillId="0" borderId="10" xfId="63" applyFont="1" applyFill="1" applyBorder="1" applyAlignment="1" applyProtection="1">
      <alignment vertical="center" shrinkToFit="1"/>
      <protection/>
    </xf>
    <xf numFmtId="0" fontId="62" fillId="0" borderId="10" xfId="63" applyFont="1" applyFill="1" applyBorder="1" applyAlignment="1" applyProtection="1">
      <alignment horizontal="left" vertical="center" shrinkToFit="1"/>
      <protection/>
    </xf>
    <xf numFmtId="38" fontId="62" fillId="0" borderId="10" xfId="49" applyFont="1" applyFill="1" applyBorder="1" applyAlignment="1" applyProtection="1">
      <alignment horizontal="center" vertical="center" shrinkToFit="1"/>
      <protection/>
    </xf>
    <xf numFmtId="38" fontId="62" fillId="0" borderId="18" xfId="49" applyFont="1" applyFill="1" applyBorder="1" applyAlignment="1" applyProtection="1">
      <alignment horizontal="center" vertical="center" shrinkToFit="1"/>
      <protection/>
    </xf>
    <xf numFmtId="0" fontId="62" fillId="0" borderId="0" xfId="63" applyFont="1" applyBorder="1" applyAlignment="1" applyProtection="1">
      <alignment vertical="center" shrinkToFit="1"/>
      <protection/>
    </xf>
    <xf numFmtId="0" fontId="64" fillId="0" borderId="0" xfId="63" applyFont="1" applyFill="1" applyBorder="1" applyAlignment="1" applyProtection="1">
      <alignment horizontal="center" vertical="center" shrinkToFit="1"/>
      <protection/>
    </xf>
    <xf numFmtId="0" fontId="61" fillId="0" borderId="239" xfId="63" applyFont="1" applyFill="1" applyBorder="1" applyAlignment="1" applyProtection="1">
      <alignment vertical="center" shrinkToFit="1"/>
      <protection/>
    </xf>
    <xf numFmtId="0" fontId="54" fillId="0" borderId="239" xfId="63" applyFont="1" applyFill="1" applyBorder="1" applyAlignment="1" applyProtection="1">
      <alignment vertical="center" shrinkToFit="1"/>
      <protection/>
    </xf>
    <xf numFmtId="38" fontId="5" fillId="0" borderId="239" xfId="49" applyFont="1" applyFill="1" applyBorder="1" applyAlignment="1">
      <alignment/>
    </xf>
    <xf numFmtId="38" fontId="5" fillId="0" borderId="239" xfId="49" applyFont="1" applyFill="1" applyBorder="1" applyAlignment="1" applyProtection="1">
      <alignment horizontal="right" vertical="center" shrinkToFit="1"/>
      <protection locked="0"/>
    </xf>
    <xf numFmtId="176" fontId="54" fillId="0" borderId="239" xfId="49" applyNumberFormat="1" applyFont="1" applyFill="1" applyBorder="1" applyAlignment="1" applyProtection="1">
      <alignment vertical="center" shrinkToFit="1"/>
      <protection locked="0"/>
    </xf>
    <xf numFmtId="38" fontId="5" fillId="0" borderId="239" xfId="49" applyFont="1" applyFill="1" applyBorder="1" applyAlignment="1" applyProtection="1">
      <alignment/>
      <protection locked="0"/>
    </xf>
    <xf numFmtId="180" fontId="5" fillId="0" borderId="239" xfId="0" applyNumberFormat="1" applyFont="1" applyFill="1" applyBorder="1" applyAlignment="1" applyProtection="1">
      <alignment/>
      <protection locked="0"/>
    </xf>
    <xf numFmtId="0" fontId="54" fillId="0" borderId="0" xfId="63" applyFont="1" applyFill="1" applyBorder="1" applyAlignment="1" applyProtection="1">
      <alignment vertical="center" shrinkToFit="1"/>
      <protection/>
    </xf>
    <xf numFmtId="0" fontId="54" fillId="0" borderId="0" xfId="63" applyFont="1" applyFill="1" applyBorder="1" applyAlignment="1" applyProtection="1">
      <alignment horizontal="center" vertical="center" shrinkToFit="1"/>
      <protection/>
    </xf>
    <xf numFmtId="0" fontId="61" fillId="0" borderId="230" xfId="63" applyFont="1" applyFill="1" applyBorder="1" applyAlignment="1" applyProtection="1">
      <alignment vertical="center" shrinkToFit="1"/>
      <protection/>
    </xf>
    <xf numFmtId="0" fontId="54" fillId="0" borderId="230" xfId="63" applyFont="1" applyFill="1" applyBorder="1" applyAlignment="1" applyProtection="1">
      <alignment vertical="center" shrinkToFit="1"/>
      <protection/>
    </xf>
    <xf numFmtId="38" fontId="5" fillId="0" borderId="230" xfId="49" applyFont="1" applyFill="1" applyBorder="1" applyAlignment="1" applyProtection="1">
      <alignment vertical="center" shrinkToFit="1"/>
      <protection locked="0"/>
    </xf>
    <xf numFmtId="38" fontId="5" fillId="0" borderId="230" xfId="49" applyFont="1" applyFill="1" applyBorder="1" applyAlignment="1" applyProtection="1">
      <alignment horizontal="right" vertical="center" shrinkToFit="1"/>
      <protection locked="0"/>
    </xf>
    <xf numFmtId="176" fontId="54" fillId="0" borderId="230" xfId="49" applyNumberFormat="1" applyFont="1" applyFill="1" applyBorder="1" applyAlignment="1" applyProtection="1">
      <alignment horizontal="right" vertical="center" shrinkToFit="1"/>
      <protection locked="0"/>
    </xf>
    <xf numFmtId="38" fontId="5" fillId="0" borderId="230" xfId="49" applyFont="1" applyFill="1" applyBorder="1" applyAlignment="1" applyProtection="1">
      <alignment/>
      <protection locked="0"/>
    </xf>
    <xf numFmtId="180" fontId="5" fillId="0" borderId="230" xfId="0" applyNumberFormat="1" applyFont="1" applyFill="1" applyBorder="1" applyAlignment="1" applyProtection="1">
      <alignment/>
      <protection locked="0"/>
    </xf>
    <xf numFmtId="38" fontId="5" fillId="0" borderId="230" xfId="49" applyFont="1" applyFill="1" applyBorder="1" applyAlignment="1">
      <alignment/>
    </xf>
    <xf numFmtId="201" fontId="54" fillId="0" borderId="230" xfId="49" applyNumberFormat="1" applyFont="1" applyFill="1" applyBorder="1" applyAlignment="1" applyProtection="1">
      <alignment horizontal="right" vertical="center" shrinkToFit="1"/>
      <protection/>
    </xf>
    <xf numFmtId="38" fontId="5" fillId="0" borderId="230" xfId="49" applyFont="1" applyFill="1" applyBorder="1" applyAlignment="1">
      <alignment/>
    </xf>
    <xf numFmtId="38" fontId="5" fillId="0" borderId="230" xfId="49" applyFont="1" applyFill="1" applyBorder="1" applyAlignment="1">
      <alignment vertical="center"/>
    </xf>
    <xf numFmtId="38" fontId="5" fillId="0" borderId="230" xfId="49" applyFont="1" applyFill="1" applyBorder="1" applyAlignment="1" applyProtection="1">
      <alignment vertical="center"/>
      <protection locked="0"/>
    </xf>
    <xf numFmtId="180" fontId="5" fillId="0" borderId="230" xfId="0" applyNumberFormat="1" applyFont="1" applyFill="1" applyBorder="1" applyAlignment="1" applyProtection="1">
      <alignment vertical="center"/>
      <protection locked="0"/>
    </xf>
    <xf numFmtId="38" fontId="5" fillId="0" borderId="230" xfId="49" applyFont="1" applyFill="1" applyBorder="1" applyAlignment="1" applyProtection="1">
      <alignment/>
      <protection locked="0"/>
    </xf>
    <xf numFmtId="180" fontId="5" fillId="0" borderId="230" xfId="0" applyNumberFormat="1" applyFont="1" applyFill="1" applyBorder="1" applyAlignment="1" applyProtection="1">
      <alignment/>
      <protection locked="0"/>
    </xf>
    <xf numFmtId="38" fontId="5" fillId="0" borderId="230" xfId="49" applyFont="1" applyFill="1" applyBorder="1" applyAlignment="1">
      <alignment/>
    </xf>
    <xf numFmtId="38" fontId="5" fillId="0" borderId="230" xfId="49" applyFont="1" applyFill="1" applyBorder="1" applyAlignment="1">
      <alignment vertical="center"/>
    </xf>
    <xf numFmtId="38" fontId="5" fillId="0" borderId="230" xfId="49" applyFont="1" applyFill="1" applyBorder="1" applyAlignment="1" applyProtection="1">
      <alignment vertical="center"/>
      <protection locked="0"/>
    </xf>
    <xf numFmtId="0" fontId="54" fillId="21" borderId="0" xfId="63" applyFont="1" applyFill="1" applyBorder="1" applyAlignment="1" applyProtection="1">
      <alignment vertical="center" shrinkToFit="1"/>
      <protection/>
    </xf>
    <xf numFmtId="0" fontId="54" fillId="0" borderId="230" xfId="63" applyFont="1" applyFill="1" applyBorder="1" applyAlignment="1" applyProtection="1">
      <alignment vertical="center" shrinkToFit="1"/>
      <protection locked="0"/>
    </xf>
    <xf numFmtId="38" fontId="5" fillId="0" borderId="230" xfId="49" applyFont="1" applyFill="1" applyBorder="1" applyAlignment="1" applyProtection="1">
      <alignment vertical="center"/>
      <protection locked="0"/>
    </xf>
    <xf numFmtId="38" fontId="5" fillId="0" borderId="230" xfId="49" applyFont="1" applyFill="1" applyBorder="1" applyAlignment="1">
      <alignment vertical="center"/>
    </xf>
    <xf numFmtId="0" fontId="54" fillId="0" borderId="0" xfId="63" applyFont="1" applyBorder="1" applyAlignment="1" applyProtection="1">
      <alignment vertical="center" shrinkToFit="1"/>
      <protection/>
    </xf>
    <xf numFmtId="0" fontId="61" fillId="0" borderId="246" xfId="63" applyFont="1" applyFill="1" applyBorder="1" applyAlignment="1" applyProtection="1">
      <alignment vertical="center" shrinkToFit="1"/>
      <protection/>
    </xf>
    <xf numFmtId="0" fontId="54" fillId="0" borderId="246" xfId="63" applyFont="1" applyFill="1" applyBorder="1" applyAlignment="1" applyProtection="1">
      <alignment vertical="center" shrinkToFit="1"/>
      <protection/>
    </xf>
    <xf numFmtId="38" fontId="5" fillId="0" borderId="246" xfId="49" applyFont="1" applyFill="1" applyBorder="1" applyAlignment="1" applyProtection="1">
      <alignment horizontal="right" vertical="center" shrinkToFit="1"/>
      <protection locked="0"/>
    </xf>
    <xf numFmtId="176" fontId="54" fillId="0" borderId="252" xfId="49" applyNumberFormat="1" applyFont="1" applyFill="1" applyBorder="1" applyAlignment="1" applyProtection="1">
      <alignment horizontal="right" vertical="center" shrinkToFit="1"/>
      <protection locked="0"/>
    </xf>
    <xf numFmtId="0" fontId="61" fillId="0" borderId="253" xfId="63" applyFont="1" applyFill="1" applyBorder="1" applyAlignment="1" applyProtection="1">
      <alignment vertical="center" shrinkToFit="1"/>
      <protection/>
    </xf>
    <xf numFmtId="0" fontId="54" fillId="0" borderId="253" xfId="63" applyFont="1" applyFill="1" applyBorder="1" applyAlignment="1" applyProtection="1">
      <alignment vertical="center" shrinkToFit="1"/>
      <protection/>
    </xf>
    <xf numFmtId="38" fontId="5" fillId="0" borderId="253" xfId="49" applyFont="1" applyFill="1" applyBorder="1" applyAlignment="1" applyProtection="1">
      <alignment horizontal="right" vertical="center" shrinkToFit="1"/>
      <protection/>
    </xf>
    <xf numFmtId="176" fontId="54" fillId="0" borderId="0" xfId="49" applyNumberFormat="1" applyFont="1" applyFill="1" applyBorder="1" applyAlignment="1" applyProtection="1">
      <alignment horizontal="right" vertical="center" shrinkToFit="1"/>
      <protection/>
    </xf>
    <xf numFmtId="0" fontId="61" fillId="0" borderId="254" xfId="63" applyFont="1" applyFill="1" applyBorder="1" applyAlignment="1" applyProtection="1">
      <alignment vertical="center" shrinkToFit="1"/>
      <protection/>
    </xf>
    <xf numFmtId="0" fontId="54" fillId="0" borderId="254" xfId="63" applyFont="1" applyFill="1" applyBorder="1" applyAlignment="1" applyProtection="1">
      <alignment vertical="center" shrinkToFit="1"/>
      <protection/>
    </xf>
    <xf numFmtId="38" fontId="5" fillId="0" borderId="255" xfId="49" applyFont="1" applyFill="1" applyBorder="1" applyAlignment="1" applyProtection="1">
      <alignment horizontal="right" vertical="center" shrinkToFit="1"/>
      <protection locked="0"/>
    </xf>
    <xf numFmtId="176" fontId="54" fillId="0" borderId="255" xfId="49" applyNumberFormat="1" applyFont="1" applyFill="1" applyBorder="1" applyAlignment="1" applyProtection="1">
      <alignment horizontal="right" vertical="center" shrinkToFit="1"/>
      <protection locked="0"/>
    </xf>
    <xf numFmtId="38" fontId="5" fillId="0" borderId="239" xfId="49" applyFont="1" applyFill="1" applyBorder="1" applyAlignment="1" applyProtection="1">
      <alignment/>
      <protection locked="0"/>
    </xf>
    <xf numFmtId="38" fontId="5" fillId="0" borderId="239" xfId="49" applyFont="1" applyFill="1" applyBorder="1" applyAlignment="1">
      <alignment/>
    </xf>
    <xf numFmtId="38" fontId="5" fillId="0" borderId="239" xfId="49" applyFont="1" applyFill="1" applyBorder="1" applyAlignment="1" applyProtection="1">
      <alignment vertical="center"/>
      <protection locked="0"/>
    </xf>
    <xf numFmtId="38" fontId="5" fillId="0" borderId="254" xfId="49" applyFont="1" applyFill="1" applyBorder="1" applyAlignment="1" applyProtection="1">
      <alignment/>
      <protection locked="0"/>
    </xf>
    <xf numFmtId="38" fontId="5" fillId="0" borderId="254" xfId="49" applyFont="1" applyFill="1" applyBorder="1" applyAlignment="1">
      <alignment/>
    </xf>
    <xf numFmtId="38" fontId="5" fillId="0" borderId="254" xfId="49" applyFont="1" applyFill="1" applyBorder="1" applyAlignment="1" applyProtection="1">
      <alignment vertical="center"/>
      <protection locked="0"/>
    </xf>
    <xf numFmtId="0" fontId="61" fillId="0" borderId="256" xfId="63" applyFont="1" applyFill="1" applyBorder="1" applyAlignment="1" applyProtection="1">
      <alignment vertical="center" shrinkToFit="1"/>
      <protection/>
    </xf>
    <xf numFmtId="0" fontId="54" fillId="0" borderId="256" xfId="63" applyFont="1" applyFill="1" applyBorder="1" applyAlignment="1" applyProtection="1">
      <alignment vertical="center" shrinkToFit="1"/>
      <protection/>
    </xf>
    <xf numFmtId="38" fontId="5" fillId="0" borderId="256" xfId="49" applyFont="1" applyFill="1" applyBorder="1" applyAlignment="1" applyProtection="1">
      <alignment horizontal="right" vertical="center" shrinkToFit="1"/>
      <protection locked="0"/>
    </xf>
    <xf numFmtId="0" fontId="54" fillId="0" borderId="257" xfId="63" applyFont="1" applyFill="1" applyBorder="1" applyAlignment="1" applyProtection="1">
      <alignment vertical="center" shrinkToFit="1"/>
      <protection/>
    </xf>
    <xf numFmtId="38" fontId="5" fillId="0" borderId="244" xfId="49" applyFont="1" applyFill="1" applyBorder="1" applyAlignment="1" applyProtection="1">
      <alignment horizontal="right" vertical="center" shrinkToFit="1"/>
      <protection/>
    </xf>
    <xf numFmtId="38" fontId="54" fillId="0" borderId="244" xfId="49" applyFont="1" applyFill="1" applyBorder="1" applyAlignment="1" applyProtection="1">
      <alignment horizontal="right" vertical="center" shrinkToFit="1"/>
      <protection/>
    </xf>
    <xf numFmtId="176" fontId="54" fillId="0" borderId="257" xfId="49" applyNumberFormat="1" applyFont="1" applyFill="1" applyBorder="1" applyAlignment="1" applyProtection="1">
      <alignment horizontal="right" vertical="center" shrinkToFit="1"/>
      <protection/>
    </xf>
    <xf numFmtId="0" fontId="54" fillId="0" borderId="0" xfId="63" applyFont="1" applyAlignment="1" applyProtection="1">
      <alignment vertical="center"/>
      <protection/>
    </xf>
    <xf numFmtId="49" fontId="54" fillId="0" borderId="0" xfId="63" applyNumberFormat="1" applyFont="1" applyBorder="1" applyAlignment="1" applyProtection="1">
      <alignment horizontal="center" vertical="center"/>
      <protection/>
    </xf>
    <xf numFmtId="49" fontId="54" fillId="0" borderId="170" xfId="63" applyNumberFormat="1" applyFont="1" applyBorder="1" applyAlignment="1" applyProtection="1">
      <alignment horizontal="center" vertical="center"/>
      <protection/>
    </xf>
    <xf numFmtId="38" fontId="54" fillId="0" borderId="0" xfId="49" applyFont="1" applyAlignment="1" applyProtection="1">
      <alignment horizontal="center" vertical="center"/>
      <protection/>
    </xf>
    <xf numFmtId="0" fontId="54" fillId="0" borderId="0" xfId="63" applyFont="1" applyAlignment="1">
      <alignment vertical="center"/>
      <protection/>
    </xf>
    <xf numFmtId="0" fontId="54" fillId="0" borderId="0" xfId="63" applyFont="1" applyAlignment="1">
      <alignment horizontal="center" vertical="center"/>
      <protection/>
    </xf>
    <xf numFmtId="38" fontId="54" fillId="0" borderId="0" xfId="49" applyFont="1" applyAlignment="1">
      <alignment horizontal="center" vertical="center"/>
    </xf>
    <xf numFmtId="0" fontId="54" fillId="0" borderId="0" xfId="63" applyFont="1" applyAlignment="1" applyProtection="1">
      <alignment horizontal="center" vertical="center" shrinkToFit="1"/>
      <protection/>
    </xf>
    <xf numFmtId="38" fontId="54" fillId="0" borderId="0" xfId="49" applyFont="1" applyAlignment="1" applyProtection="1">
      <alignment horizontal="center" vertical="center" shrinkToFit="1"/>
      <protection/>
    </xf>
    <xf numFmtId="0" fontId="25" fillId="0" borderId="0" xfId="63" applyFont="1" applyFill="1" applyAlignment="1" applyProtection="1">
      <alignment vertical="center"/>
      <protection/>
    </xf>
    <xf numFmtId="38" fontId="5" fillId="0" borderId="239" xfId="49" applyFont="1" applyFill="1" applyBorder="1" applyAlignment="1">
      <alignment horizontal="right" vertical="center"/>
    </xf>
    <xf numFmtId="38" fontId="54" fillId="0" borderId="239" xfId="49" applyFont="1" applyFill="1" applyBorder="1" applyAlignment="1" applyProtection="1">
      <alignment vertical="center" shrinkToFit="1"/>
      <protection locked="0"/>
    </xf>
    <xf numFmtId="38" fontId="54" fillId="0" borderId="230" xfId="49" applyFont="1" applyFill="1" applyBorder="1" applyAlignment="1" applyProtection="1">
      <alignment horizontal="right" vertical="center" shrinkToFit="1"/>
      <protection locked="0"/>
    </xf>
    <xf numFmtId="38" fontId="54" fillId="0" borderId="252" xfId="49" applyFont="1" applyFill="1" applyBorder="1" applyAlignment="1" applyProtection="1">
      <alignment horizontal="right" vertical="center" shrinkToFit="1"/>
      <protection locked="0"/>
    </xf>
    <xf numFmtId="38" fontId="54" fillId="0" borderId="0" xfId="49" applyFont="1" applyFill="1" applyBorder="1" applyAlignment="1" applyProtection="1">
      <alignment horizontal="right" vertical="center" shrinkToFit="1"/>
      <protection/>
    </xf>
    <xf numFmtId="38" fontId="5" fillId="0" borderId="254" xfId="49" applyFont="1" applyFill="1" applyBorder="1" applyAlignment="1" applyProtection="1">
      <alignment horizontal="right" vertical="center" shrinkToFit="1"/>
      <protection locked="0"/>
    </xf>
    <xf numFmtId="38" fontId="54" fillId="0" borderId="255" xfId="49" applyFont="1" applyFill="1" applyBorder="1" applyAlignment="1" applyProtection="1">
      <alignment horizontal="right" vertical="center" shrinkToFit="1"/>
      <protection locked="0"/>
    </xf>
    <xf numFmtId="0" fontId="54" fillId="0" borderId="244" xfId="63" applyFont="1" applyFill="1" applyBorder="1" applyAlignment="1" applyProtection="1">
      <alignment vertical="center" shrinkToFit="1"/>
      <protection/>
    </xf>
    <xf numFmtId="38" fontId="54" fillId="0" borderId="257" xfId="49" applyFont="1" applyFill="1" applyBorder="1" applyAlignment="1" applyProtection="1">
      <alignment horizontal="right" vertical="center" shrinkToFit="1"/>
      <protection/>
    </xf>
    <xf numFmtId="0" fontId="54" fillId="0" borderId="0" xfId="63" applyFont="1" applyFill="1" applyAlignment="1" applyProtection="1">
      <alignment vertical="center"/>
      <protection/>
    </xf>
    <xf numFmtId="49" fontId="54" fillId="0" borderId="0" xfId="63" applyNumberFormat="1" applyFont="1" applyFill="1" applyBorder="1" applyAlignment="1" applyProtection="1">
      <alignment horizontal="center" vertical="center" shrinkToFit="1"/>
      <protection/>
    </xf>
    <xf numFmtId="38" fontId="54" fillId="0" borderId="0" xfId="49" applyFont="1" applyFill="1" applyAlignment="1" applyProtection="1">
      <alignment horizontal="center" vertical="center" shrinkToFit="1"/>
      <protection/>
    </xf>
    <xf numFmtId="49" fontId="54" fillId="0" borderId="251" xfId="63" applyNumberFormat="1" applyFont="1" applyFill="1" applyBorder="1" applyAlignment="1" applyProtection="1">
      <alignment horizontal="center" vertical="center" shrinkToFit="1"/>
      <protection/>
    </xf>
    <xf numFmtId="38" fontId="54" fillId="0" borderId="0" xfId="63" applyNumberFormat="1" applyFont="1" applyFill="1" applyAlignment="1" applyProtection="1">
      <alignment horizontal="center" vertical="center" shrinkToFit="1"/>
      <protection/>
    </xf>
    <xf numFmtId="0" fontId="54" fillId="0" borderId="0" xfId="63" applyFont="1" applyFill="1" applyAlignment="1" applyProtection="1">
      <alignment horizontal="center" vertical="center" shrinkToFit="1"/>
      <protection/>
    </xf>
    <xf numFmtId="0" fontId="25" fillId="0" borderId="0" xfId="63" applyFont="1" applyFill="1" applyBorder="1" applyAlignment="1">
      <alignment vertical="center"/>
      <protection/>
    </xf>
    <xf numFmtId="0" fontId="25" fillId="0" borderId="0" xfId="63" applyFont="1" applyFill="1" applyBorder="1" applyAlignment="1">
      <alignment horizontal="center" vertical="center"/>
      <protection/>
    </xf>
    <xf numFmtId="38" fontId="25" fillId="0" borderId="0" xfId="49" applyFont="1" applyFill="1" applyBorder="1" applyAlignment="1">
      <alignment horizontal="center" vertical="center"/>
    </xf>
    <xf numFmtId="0" fontId="25" fillId="0" borderId="0" xfId="63" applyFont="1" applyFill="1" applyAlignment="1">
      <alignment vertical="center"/>
      <protection/>
    </xf>
    <xf numFmtId="0" fontId="54" fillId="0" borderId="0" xfId="63" applyFont="1" applyFill="1" applyAlignment="1">
      <alignment vertical="center" shrinkToFit="1"/>
      <protection/>
    </xf>
    <xf numFmtId="0" fontId="61" fillId="0" borderId="251" xfId="63" applyFont="1" applyFill="1" applyBorder="1" applyAlignment="1">
      <alignment vertical="center" shrinkToFit="1"/>
      <protection/>
    </xf>
    <xf numFmtId="0" fontId="54" fillId="0" borderId="251" xfId="63" applyFont="1" applyFill="1" applyBorder="1" applyAlignment="1">
      <alignment vertical="center" shrinkToFit="1"/>
      <protection/>
    </xf>
    <xf numFmtId="0" fontId="54" fillId="0" borderId="218" xfId="63" applyFont="1" applyFill="1" applyBorder="1" applyAlignment="1">
      <alignment horizontal="center" vertical="center" shrinkToFit="1"/>
      <protection/>
    </xf>
    <xf numFmtId="0" fontId="54" fillId="0" borderId="251" xfId="63" applyFont="1" applyFill="1" applyBorder="1" applyAlignment="1">
      <alignment horizontal="center" vertical="center" shrinkToFit="1"/>
      <protection/>
    </xf>
    <xf numFmtId="38" fontId="54" fillId="0" borderId="218" xfId="49" applyFont="1" applyFill="1" applyBorder="1" applyAlignment="1">
      <alignment horizontal="center" vertical="center" shrinkToFit="1"/>
    </xf>
    <xf numFmtId="38" fontId="54" fillId="0" borderId="251" xfId="49" applyFont="1" applyFill="1" applyBorder="1" applyAlignment="1">
      <alignment horizontal="center" vertical="center" shrinkToFit="1"/>
    </xf>
    <xf numFmtId="0" fontId="62" fillId="0" borderId="0" xfId="63" applyFont="1" applyFill="1" applyBorder="1" applyAlignment="1">
      <alignment vertical="center" shrinkToFit="1"/>
      <protection/>
    </xf>
    <xf numFmtId="0" fontId="62" fillId="0" borderId="10" xfId="63" applyFont="1" applyFill="1" applyBorder="1" applyAlignment="1">
      <alignment vertical="center" shrinkToFit="1"/>
      <protection/>
    </xf>
    <xf numFmtId="0" fontId="62" fillId="0" borderId="10" xfId="63" applyFont="1" applyFill="1" applyBorder="1" applyAlignment="1">
      <alignment horizontal="left" vertical="center" shrinkToFit="1"/>
      <protection/>
    </xf>
    <xf numFmtId="38" fontId="62" fillId="0" borderId="10" xfId="49" applyFont="1" applyFill="1" applyBorder="1" applyAlignment="1">
      <alignment horizontal="center" vertical="center" shrinkToFit="1"/>
    </xf>
    <xf numFmtId="0" fontId="64" fillId="0" borderId="0" xfId="63" applyFont="1" applyFill="1" applyBorder="1" applyAlignment="1">
      <alignment horizontal="center" vertical="center" shrinkToFit="1"/>
      <protection/>
    </xf>
    <xf numFmtId="0" fontId="61" fillId="0" borderId="239" xfId="63" applyFont="1" applyFill="1" applyBorder="1" applyAlignment="1">
      <alignment vertical="center" shrinkToFit="1"/>
      <protection/>
    </xf>
    <xf numFmtId="201" fontId="54" fillId="0" borderId="239" xfId="49" applyNumberFormat="1" applyFont="1" applyFill="1" applyBorder="1" applyAlignment="1" applyProtection="1">
      <alignment vertical="center" shrinkToFit="1"/>
      <protection/>
    </xf>
    <xf numFmtId="201" fontId="54" fillId="0" borderId="239" xfId="49" applyNumberFormat="1" applyFont="1" applyFill="1" applyBorder="1" applyAlignment="1" applyProtection="1">
      <alignment horizontal="right" vertical="center" shrinkToFit="1"/>
      <protection/>
    </xf>
    <xf numFmtId="0" fontId="54" fillId="0" borderId="0" xfId="63" applyFont="1" applyFill="1" applyBorder="1" applyAlignment="1">
      <alignment vertical="center" shrinkToFit="1"/>
      <protection/>
    </xf>
    <xf numFmtId="0" fontId="54" fillId="0" borderId="0" xfId="63" applyFont="1" applyFill="1" applyBorder="1" applyAlignment="1">
      <alignment horizontal="center" vertical="center" shrinkToFit="1"/>
      <protection/>
    </xf>
    <xf numFmtId="0" fontId="61" fillId="0" borderId="230" xfId="63" applyFont="1" applyFill="1" applyBorder="1" applyAlignment="1">
      <alignment vertical="center" shrinkToFit="1"/>
      <protection/>
    </xf>
    <xf numFmtId="0" fontId="61" fillId="0" borderId="246" xfId="63" applyFont="1" applyFill="1" applyBorder="1" applyAlignment="1">
      <alignment vertical="center" shrinkToFit="1"/>
      <protection/>
    </xf>
    <xf numFmtId="201" fontId="54" fillId="0" borderId="246" xfId="49" applyNumberFormat="1" applyFont="1" applyFill="1" applyBorder="1" applyAlignment="1" applyProtection="1">
      <alignment horizontal="right" vertical="center" shrinkToFit="1"/>
      <protection/>
    </xf>
    <xf numFmtId="0" fontId="61" fillId="0" borderId="253" xfId="63" applyFont="1" applyFill="1" applyBorder="1" applyAlignment="1">
      <alignment vertical="center" shrinkToFit="1"/>
      <protection/>
    </xf>
    <xf numFmtId="201" fontId="54" fillId="0" borderId="253" xfId="49" applyNumberFormat="1" applyFont="1" applyFill="1" applyBorder="1" applyAlignment="1" applyProtection="1">
      <alignment horizontal="right" vertical="center" shrinkToFit="1"/>
      <protection/>
    </xf>
    <xf numFmtId="0" fontId="61" fillId="0" borderId="254" xfId="63" applyFont="1" applyFill="1" applyBorder="1" applyAlignment="1">
      <alignment vertical="center" shrinkToFit="1"/>
      <protection/>
    </xf>
    <xf numFmtId="201" fontId="54" fillId="0" borderId="254" xfId="49" applyNumberFormat="1" applyFont="1" applyFill="1" applyBorder="1" applyAlignment="1" applyProtection="1">
      <alignment horizontal="right" vertical="center" shrinkToFit="1"/>
      <protection/>
    </xf>
    <xf numFmtId="0" fontId="61" fillId="0" borderId="256" xfId="63" applyFont="1" applyFill="1" applyBorder="1" applyAlignment="1">
      <alignment vertical="center" shrinkToFit="1"/>
      <protection/>
    </xf>
    <xf numFmtId="201" fontId="54" fillId="0" borderId="256" xfId="49" applyNumberFormat="1" applyFont="1" applyFill="1" applyBorder="1" applyAlignment="1" applyProtection="1">
      <alignment horizontal="right" vertical="center" shrinkToFit="1"/>
      <protection/>
    </xf>
    <xf numFmtId="0" fontId="54" fillId="0" borderId="244" xfId="63" applyFont="1" applyFill="1" applyBorder="1" applyAlignment="1">
      <alignment vertical="center" shrinkToFit="1"/>
      <protection/>
    </xf>
    <xf numFmtId="201" fontId="54" fillId="0" borderId="244" xfId="49" applyNumberFormat="1" applyFont="1" applyFill="1" applyBorder="1" applyAlignment="1" applyProtection="1">
      <alignment horizontal="right" vertical="center" shrinkToFit="1"/>
      <protection/>
    </xf>
    <xf numFmtId="0" fontId="54" fillId="0" borderId="0" xfId="63" applyFont="1" applyFill="1" applyAlignment="1">
      <alignment vertical="center"/>
      <protection/>
    </xf>
    <xf numFmtId="49" fontId="54" fillId="0" borderId="0" xfId="63" applyNumberFormat="1" applyFont="1" applyFill="1" applyBorder="1" applyAlignment="1">
      <alignment horizontal="center" vertical="center"/>
      <protection/>
    </xf>
    <xf numFmtId="38" fontId="54" fillId="0" borderId="0" xfId="49" applyFont="1" applyFill="1" applyAlignment="1">
      <alignment horizontal="center" vertical="center"/>
    </xf>
    <xf numFmtId="0" fontId="54" fillId="0" borderId="0" xfId="63" applyFont="1" applyFill="1" applyAlignment="1">
      <alignment horizontal="center" vertical="center"/>
      <protection/>
    </xf>
    <xf numFmtId="0" fontId="54" fillId="0" borderId="0" xfId="63" applyFont="1" applyFill="1" applyAlignment="1">
      <alignment horizontal="center" vertical="center" shrinkToFit="1"/>
      <protection/>
    </xf>
    <xf numFmtId="38" fontId="54" fillId="0" borderId="0" xfId="49" applyFont="1" applyFill="1" applyAlignment="1">
      <alignment horizontal="center" vertical="center" shrinkToFit="1"/>
    </xf>
    <xf numFmtId="180" fontId="5" fillId="0" borderId="239" xfId="49" applyNumberFormat="1" applyFont="1" applyFill="1" applyBorder="1" applyAlignment="1">
      <alignment/>
    </xf>
    <xf numFmtId="180" fontId="5" fillId="0" borderId="239" xfId="49" applyNumberFormat="1" applyFont="1" applyFill="1" applyBorder="1" applyAlignment="1">
      <alignment horizontal="right" vertical="center"/>
    </xf>
    <xf numFmtId="180" fontId="54" fillId="0" borderId="239" xfId="49" applyNumberFormat="1" applyFont="1" applyFill="1" applyBorder="1" applyAlignment="1" applyProtection="1">
      <alignment vertical="center" shrinkToFit="1"/>
      <protection locked="0"/>
    </xf>
    <xf numFmtId="180" fontId="5" fillId="0" borderId="239" xfId="49" applyNumberFormat="1" applyFont="1" applyFill="1" applyBorder="1" applyAlignment="1" applyProtection="1">
      <alignment/>
      <protection locked="0"/>
    </xf>
    <xf numFmtId="180" fontId="5" fillId="0" borderId="239" xfId="49" applyNumberFormat="1" applyFont="1" applyFill="1" applyBorder="1" applyAlignment="1" applyProtection="1">
      <alignment horizontal="right"/>
      <protection locked="0"/>
    </xf>
    <xf numFmtId="180" fontId="5" fillId="0" borderId="230" xfId="49" applyNumberFormat="1" applyFont="1" applyFill="1" applyBorder="1" applyAlignment="1" applyProtection="1">
      <alignment horizontal="right" vertical="center" shrinkToFit="1"/>
      <protection locked="0"/>
    </xf>
    <xf numFmtId="180" fontId="54" fillId="0" borderId="230" xfId="49" applyNumberFormat="1" applyFont="1" applyFill="1" applyBorder="1" applyAlignment="1" applyProtection="1">
      <alignment horizontal="right" vertical="center" shrinkToFit="1"/>
      <protection locked="0"/>
    </xf>
    <xf numFmtId="180" fontId="5" fillId="0" borderId="230" xfId="49" applyNumberFormat="1" applyFont="1" applyFill="1" applyBorder="1" applyAlignment="1" applyProtection="1">
      <alignment/>
      <protection locked="0"/>
    </xf>
    <xf numFmtId="180" fontId="5" fillId="0" borderId="230" xfId="49" applyNumberFormat="1" applyFont="1" applyFill="1" applyBorder="1" applyAlignment="1" applyProtection="1">
      <alignment horizontal="right"/>
      <protection locked="0"/>
    </xf>
    <xf numFmtId="180" fontId="5" fillId="0" borderId="230" xfId="49" applyNumberFormat="1" applyFont="1" applyFill="1" applyBorder="1" applyAlignment="1">
      <alignment/>
    </xf>
    <xf numFmtId="180" fontId="5" fillId="0" borderId="230" xfId="49" applyNumberFormat="1" applyFont="1" applyFill="1" applyBorder="1" applyAlignment="1">
      <alignment vertical="center"/>
    </xf>
    <xf numFmtId="180" fontId="5" fillId="0" borderId="230" xfId="49" applyNumberFormat="1" applyFont="1" applyFill="1" applyBorder="1" applyAlignment="1" applyProtection="1">
      <alignment/>
      <protection locked="0"/>
    </xf>
    <xf numFmtId="180" fontId="5" fillId="0" borderId="230" xfId="49" applyNumberFormat="1" applyFont="1" applyFill="1" applyBorder="1" applyAlignment="1" applyProtection="1">
      <alignment vertical="center"/>
      <protection locked="0"/>
    </xf>
    <xf numFmtId="180" fontId="5" fillId="0" borderId="230" xfId="49" applyNumberFormat="1" applyFont="1" applyFill="1" applyBorder="1" applyAlignment="1" applyProtection="1">
      <alignment/>
      <protection locked="0"/>
    </xf>
    <xf numFmtId="180" fontId="5" fillId="0" borderId="230" xfId="49" applyNumberFormat="1" applyFont="1" applyFill="1" applyBorder="1" applyAlignment="1">
      <alignment/>
    </xf>
    <xf numFmtId="180" fontId="5" fillId="0" borderId="230" xfId="49" applyNumberFormat="1" applyFont="1" applyFill="1" applyBorder="1" applyAlignment="1" applyProtection="1">
      <alignment vertical="center"/>
      <protection locked="0"/>
    </xf>
    <xf numFmtId="180" fontId="5" fillId="0" borderId="230" xfId="49" applyNumberFormat="1" applyFont="1" applyFill="1" applyBorder="1" applyAlignment="1" applyProtection="1">
      <alignment horizontal="right" vertical="center" shrinkToFit="1"/>
      <protection/>
    </xf>
    <xf numFmtId="180" fontId="54" fillId="0" borderId="230" xfId="63" applyNumberFormat="1" applyFont="1" applyFill="1" applyBorder="1" applyAlignment="1" applyProtection="1">
      <alignment vertical="center" shrinkToFit="1"/>
      <protection/>
    </xf>
    <xf numFmtId="180" fontId="12" fillId="0" borderId="230" xfId="49" applyNumberFormat="1" applyFont="1" applyFill="1" applyBorder="1" applyAlignment="1" applyProtection="1">
      <alignment horizontal="right" vertical="center" shrinkToFit="1"/>
      <protection locked="0"/>
    </xf>
    <xf numFmtId="180" fontId="5" fillId="0" borderId="230" xfId="49" applyNumberFormat="1" applyFont="1" applyFill="1" applyBorder="1" applyAlignment="1" applyProtection="1">
      <alignment vertical="center"/>
      <protection locked="0"/>
    </xf>
    <xf numFmtId="180" fontId="5" fillId="0" borderId="230" xfId="49" applyNumberFormat="1" applyFont="1" applyFill="1" applyBorder="1" applyAlignment="1">
      <alignment vertical="center"/>
    </xf>
    <xf numFmtId="180" fontId="5" fillId="0" borderId="230" xfId="49" applyNumberFormat="1" applyFont="1" applyFill="1" applyBorder="1" applyAlignment="1" applyProtection="1">
      <alignment horizontal="right"/>
      <protection locked="0"/>
    </xf>
    <xf numFmtId="180" fontId="5" fillId="0" borderId="246" xfId="49" applyNumberFormat="1" applyFont="1" applyFill="1" applyBorder="1" applyAlignment="1" applyProtection="1">
      <alignment horizontal="right" vertical="center" shrinkToFit="1"/>
      <protection locked="0"/>
    </xf>
    <xf numFmtId="180" fontId="54" fillId="0" borderId="252" xfId="49" applyNumberFormat="1" applyFont="1" applyFill="1" applyBorder="1" applyAlignment="1" applyProtection="1">
      <alignment horizontal="right" vertical="center" shrinkToFit="1"/>
      <protection locked="0"/>
    </xf>
    <xf numFmtId="38" fontId="54" fillId="0" borderId="0" xfId="49" applyFont="1" applyFill="1" applyBorder="1" applyAlignment="1" applyProtection="1">
      <alignment horizontal="center" vertical="center" shrinkToFit="1"/>
      <protection/>
    </xf>
    <xf numFmtId="0" fontId="54" fillId="0" borderId="0" xfId="63" applyFont="1" applyFill="1" applyAlignment="1" applyProtection="1">
      <alignment horizontal="center" vertical="center"/>
      <protection/>
    </xf>
    <xf numFmtId="38" fontId="54" fillId="0" borderId="0" xfId="49" applyFont="1" applyFill="1" applyAlignment="1" applyProtection="1">
      <alignment horizontal="center" vertical="center"/>
      <protection/>
    </xf>
    <xf numFmtId="0" fontId="54" fillId="0" borderId="0" xfId="63" applyFont="1" applyFill="1" applyBorder="1" applyAlignment="1" applyProtection="1">
      <alignment horizontal="center" vertical="center"/>
      <protection/>
    </xf>
    <xf numFmtId="38" fontId="25" fillId="0" borderId="0" xfId="49" applyFont="1" applyFill="1" applyBorder="1" applyAlignment="1">
      <alignment vertical="center"/>
    </xf>
    <xf numFmtId="0" fontId="54" fillId="0" borderId="218" xfId="63" applyFont="1" applyFill="1" applyBorder="1" applyAlignment="1">
      <alignment vertical="center" shrinkToFit="1"/>
      <protection/>
    </xf>
    <xf numFmtId="38" fontId="54" fillId="0" borderId="218" xfId="49" applyFont="1" applyFill="1" applyBorder="1" applyAlignment="1">
      <alignment vertical="center" shrinkToFit="1"/>
    </xf>
    <xf numFmtId="38" fontId="54" fillId="0" borderId="251" xfId="49" applyFont="1" applyFill="1" applyBorder="1" applyAlignment="1">
      <alignment vertical="center" shrinkToFit="1"/>
    </xf>
    <xf numFmtId="201" fontId="54" fillId="0" borderId="239" xfId="49" applyNumberFormat="1" applyFont="1" applyFill="1" applyBorder="1" applyAlignment="1">
      <alignment vertical="center" shrinkToFit="1"/>
    </xf>
    <xf numFmtId="201" fontId="54" fillId="0" borderId="239" xfId="49" applyNumberFormat="1" applyFont="1" applyFill="1" applyBorder="1" applyAlignment="1">
      <alignment horizontal="right" vertical="center" shrinkToFit="1"/>
    </xf>
    <xf numFmtId="201" fontId="54" fillId="0" borderId="230" xfId="49" applyNumberFormat="1" applyFont="1" applyFill="1" applyBorder="1" applyAlignment="1">
      <alignment vertical="center" shrinkToFit="1"/>
    </xf>
    <xf numFmtId="201" fontId="54" fillId="0" borderId="230" xfId="49" applyNumberFormat="1" applyFont="1" applyFill="1" applyBorder="1" applyAlignment="1">
      <alignment horizontal="right" vertical="center" shrinkToFit="1"/>
    </xf>
    <xf numFmtId="201" fontId="54" fillId="0" borderId="230" xfId="49" applyNumberFormat="1" applyFont="1" applyFill="1" applyBorder="1" applyAlignment="1" applyProtection="1">
      <alignment horizontal="right" vertical="center" shrinkToFit="1"/>
      <protection locked="0"/>
    </xf>
    <xf numFmtId="201" fontId="54" fillId="0" borderId="246" xfId="49" applyNumberFormat="1" applyFont="1" applyFill="1" applyBorder="1" applyAlignment="1">
      <alignment horizontal="right" vertical="center" shrinkToFit="1"/>
    </xf>
    <xf numFmtId="201" fontId="54" fillId="0" borderId="246" xfId="49" applyNumberFormat="1" applyFont="1" applyFill="1" applyBorder="1" applyAlignment="1" applyProtection="1">
      <alignment horizontal="right" vertical="center" shrinkToFit="1"/>
      <protection locked="0"/>
    </xf>
    <xf numFmtId="0" fontId="54" fillId="0" borderId="253" xfId="63" applyFont="1" applyFill="1" applyBorder="1" applyAlignment="1">
      <alignment vertical="center" shrinkToFit="1"/>
      <protection/>
    </xf>
    <xf numFmtId="201" fontId="54" fillId="0" borderId="253" xfId="49" applyNumberFormat="1" applyFont="1" applyFill="1" applyBorder="1" applyAlignment="1">
      <alignment horizontal="right" vertical="center" shrinkToFit="1"/>
    </xf>
    <xf numFmtId="0" fontId="54" fillId="0" borderId="254" xfId="63" applyFont="1" applyFill="1" applyBorder="1" applyAlignment="1">
      <alignment vertical="center" shrinkToFit="1"/>
      <protection/>
    </xf>
    <xf numFmtId="201" fontId="54" fillId="0" borderId="254" xfId="49" applyNumberFormat="1" applyFont="1" applyFill="1" applyBorder="1" applyAlignment="1">
      <alignment horizontal="right" vertical="center" shrinkToFit="1"/>
    </xf>
    <xf numFmtId="201" fontId="54" fillId="0" borderId="254" xfId="49" applyNumberFormat="1" applyFont="1" applyFill="1" applyBorder="1" applyAlignment="1" applyProtection="1">
      <alignment horizontal="right" vertical="center" shrinkToFit="1"/>
      <protection locked="0"/>
    </xf>
    <xf numFmtId="0" fontId="54" fillId="0" borderId="256" xfId="63" applyFont="1" applyFill="1" applyBorder="1" applyAlignment="1">
      <alignment vertical="center" shrinkToFit="1"/>
      <protection/>
    </xf>
    <xf numFmtId="201" fontId="54" fillId="0" borderId="256" xfId="49" applyNumberFormat="1" applyFont="1" applyFill="1" applyBorder="1" applyAlignment="1">
      <alignment horizontal="right" vertical="center" shrinkToFit="1"/>
    </xf>
    <xf numFmtId="201" fontId="54" fillId="0" borderId="256" xfId="49" applyNumberFormat="1" applyFont="1" applyFill="1" applyBorder="1" applyAlignment="1" applyProtection="1">
      <alignment horizontal="right" vertical="center" shrinkToFit="1"/>
      <protection locked="0"/>
    </xf>
    <xf numFmtId="201" fontId="54" fillId="0" borderId="244" xfId="49" applyNumberFormat="1" applyFont="1" applyFill="1" applyBorder="1" applyAlignment="1">
      <alignment horizontal="right" vertical="center" shrinkToFit="1"/>
    </xf>
    <xf numFmtId="49" fontId="54" fillId="0" borderId="0" xfId="63" applyNumberFormat="1" applyFont="1" applyFill="1" applyBorder="1" applyAlignment="1">
      <alignment vertical="center" shrinkToFit="1"/>
      <protection/>
    </xf>
    <xf numFmtId="38" fontId="54" fillId="0" borderId="0" xfId="49" applyFont="1" applyFill="1" applyBorder="1" applyAlignment="1">
      <alignment vertical="center" shrinkToFit="1"/>
    </xf>
    <xf numFmtId="38" fontId="54" fillId="0" borderId="0" xfId="49" applyFont="1" applyFill="1" applyAlignment="1">
      <alignment vertical="center" shrinkToFit="1"/>
    </xf>
    <xf numFmtId="0" fontId="5" fillId="0" borderId="0" xfId="63" applyFont="1" applyFill="1" applyAlignment="1" applyProtection="1">
      <alignment vertical="center"/>
      <protection/>
    </xf>
    <xf numFmtId="0" fontId="54" fillId="0" borderId="0" xfId="63" applyFont="1" applyFill="1" applyBorder="1" applyAlignment="1" applyProtection="1">
      <alignment vertical="center"/>
      <protection/>
    </xf>
    <xf numFmtId="0" fontId="12" fillId="0" borderId="0" xfId="63" applyFont="1" applyFill="1" applyAlignment="1" applyProtection="1">
      <alignment horizontal="left" vertical="center"/>
      <protection/>
    </xf>
    <xf numFmtId="38" fontId="5" fillId="0" borderId="239" xfId="49" applyFont="1" applyFill="1" applyBorder="1" applyAlignment="1" applyProtection="1">
      <alignment vertical="center" shrinkToFit="1"/>
      <protection locked="0"/>
    </xf>
    <xf numFmtId="38" fontId="5" fillId="0" borderId="239" xfId="49" applyFont="1" applyFill="1" applyBorder="1" applyAlignment="1" applyProtection="1">
      <alignment horizontal="right"/>
      <protection locked="0"/>
    </xf>
    <xf numFmtId="38" fontId="5" fillId="0" borderId="230" xfId="49" applyFont="1" applyFill="1" applyBorder="1" applyAlignment="1" applyProtection="1">
      <alignment horizontal="right"/>
      <protection locked="0"/>
    </xf>
    <xf numFmtId="38" fontId="5" fillId="0" borderId="230" xfId="49" applyFont="1" applyFill="1" applyBorder="1" applyAlignment="1" applyProtection="1">
      <alignment/>
      <protection locked="0"/>
    </xf>
    <xf numFmtId="38" fontId="5" fillId="0" borderId="230" xfId="49" applyFont="1" applyFill="1" applyBorder="1" applyAlignment="1" applyProtection="1">
      <alignment horizontal="right"/>
      <protection locked="0"/>
    </xf>
    <xf numFmtId="38" fontId="5" fillId="0" borderId="233" xfId="49" applyFont="1" applyFill="1" applyBorder="1" applyAlignment="1" applyProtection="1">
      <alignment/>
      <protection locked="0"/>
    </xf>
    <xf numFmtId="38" fontId="5" fillId="0" borderId="233" xfId="49" applyFont="1" applyFill="1" applyBorder="1" applyAlignment="1" applyProtection="1">
      <alignment vertical="center"/>
      <protection locked="0"/>
    </xf>
    <xf numFmtId="38" fontId="5" fillId="0" borderId="252" xfId="49" applyFont="1" applyFill="1" applyBorder="1" applyAlignment="1" applyProtection="1">
      <alignment horizontal="right" vertical="center" shrinkToFit="1"/>
      <protection locked="0"/>
    </xf>
    <xf numFmtId="38" fontId="5" fillId="0" borderId="0" xfId="49" applyFont="1" applyFill="1" applyBorder="1" applyAlignment="1" applyProtection="1">
      <alignment horizontal="right" vertical="center" shrinkToFit="1"/>
      <protection/>
    </xf>
    <xf numFmtId="38" fontId="5" fillId="0" borderId="257" xfId="49" applyFont="1" applyFill="1" applyBorder="1" applyAlignment="1" applyProtection="1">
      <alignment horizontal="right" vertical="center" shrinkToFit="1"/>
      <protection/>
    </xf>
    <xf numFmtId="38" fontId="64" fillId="0" borderId="0" xfId="49" applyFont="1" applyFill="1" applyBorder="1" applyAlignment="1" applyProtection="1">
      <alignment horizontal="center" vertical="center" shrinkToFit="1"/>
      <protection/>
    </xf>
    <xf numFmtId="38" fontId="5" fillId="0" borderId="230" xfId="49" applyFont="1" applyFill="1" applyBorder="1" applyAlignment="1" applyProtection="1">
      <alignment horizontal="right" vertical="center"/>
      <protection locked="0"/>
    </xf>
    <xf numFmtId="180" fontId="54" fillId="0" borderId="0" xfId="63" applyNumberFormat="1" applyFont="1" applyFill="1" applyBorder="1" applyAlignment="1" applyProtection="1">
      <alignment horizontal="center" vertical="center" shrinkToFit="1"/>
      <protection/>
    </xf>
    <xf numFmtId="38" fontId="66" fillId="0" borderId="230" xfId="49" applyFont="1" applyFill="1" applyBorder="1" applyAlignment="1" applyProtection="1">
      <alignment horizontal="right" vertical="center" shrinkToFit="1"/>
      <protection locked="0"/>
    </xf>
    <xf numFmtId="38" fontId="5" fillId="0" borderId="246" xfId="49" applyFont="1" applyFill="1" applyBorder="1" applyAlignment="1" applyProtection="1">
      <alignment vertical="center"/>
      <protection locked="0"/>
    </xf>
    <xf numFmtId="176" fontId="5" fillId="0" borderId="239" xfId="49" applyNumberFormat="1" applyFont="1" applyFill="1" applyBorder="1" applyAlignment="1">
      <alignment horizontal="right" vertical="center" shrinkToFit="1"/>
    </xf>
    <xf numFmtId="176" fontId="54" fillId="0" borderId="239" xfId="49" applyNumberFormat="1" applyFont="1" applyFill="1" applyBorder="1" applyAlignment="1">
      <alignment vertical="center" shrinkToFit="1"/>
    </xf>
    <xf numFmtId="176" fontId="54" fillId="0" borderId="239" xfId="49" applyNumberFormat="1" applyFont="1" applyFill="1" applyBorder="1" applyAlignment="1">
      <alignment horizontal="right" vertical="center" shrinkToFit="1"/>
    </xf>
    <xf numFmtId="176" fontId="54" fillId="0" borderId="239" xfId="49" applyNumberFormat="1" applyFont="1" applyFill="1" applyBorder="1" applyAlignment="1" applyProtection="1">
      <alignment horizontal="right" vertical="center" shrinkToFit="1"/>
      <protection locked="0"/>
    </xf>
    <xf numFmtId="176" fontId="5" fillId="0" borderId="230" xfId="49" applyNumberFormat="1" applyFont="1" applyFill="1" applyBorder="1" applyAlignment="1">
      <alignment horizontal="right" vertical="center" shrinkToFit="1"/>
    </xf>
    <xf numFmtId="176" fontId="54" fillId="0" borderId="230" xfId="49" applyNumberFormat="1" applyFont="1" applyFill="1" applyBorder="1" applyAlignment="1">
      <alignment horizontal="right" vertical="center" shrinkToFit="1"/>
    </xf>
    <xf numFmtId="176" fontId="54" fillId="0" borderId="230" xfId="49" applyNumberFormat="1" applyFont="1" applyFill="1" applyBorder="1" applyAlignment="1" applyProtection="1">
      <alignment vertical="center" shrinkToFit="1"/>
      <protection locked="0"/>
    </xf>
    <xf numFmtId="176" fontId="66" fillId="0" borderId="230" xfId="49" applyNumberFormat="1" applyFont="1" applyFill="1" applyBorder="1" applyAlignment="1">
      <alignment horizontal="right" vertical="center" shrinkToFit="1"/>
    </xf>
    <xf numFmtId="176" fontId="67" fillId="0" borderId="230" xfId="49" applyNumberFormat="1" applyFont="1" applyFill="1" applyBorder="1" applyAlignment="1">
      <alignment horizontal="right" vertical="center" shrinkToFit="1"/>
    </xf>
    <xf numFmtId="176" fontId="12" fillId="0" borderId="230" xfId="49" applyNumberFormat="1" applyFont="1" applyFill="1" applyBorder="1" applyAlignment="1">
      <alignment horizontal="right" vertical="center" shrinkToFit="1"/>
    </xf>
    <xf numFmtId="176" fontId="12" fillId="0" borderId="230" xfId="49" applyNumberFormat="1" applyFont="1" applyFill="1" applyBorder="1" applyAlignment="1" applyProtection="1">
      <alignment horizontal="right" vertical="center" shrinkToFit="1"/>
      <protection locked="0"/>
    </xf>
    <xf numFmtId="176" fontId="54" fillId="0" borderId="246" xfId="49" applyNumberFormat="1" applyFont="1" applyFill="1" applyBorder="1" applyAlignment="1">
      <alignment horizontal="right" vertical="center" shrinkToFit="1"/>
    </xf>
    <xf numFmtId="176" fontId="54" fillId="0" borderId="246" xfId="49" applyNumberFormat="1" applyFont="1" applyFill="1" applyBorder="1" applyAlignment="1" applyProtection="1">
      <alignment horizontal="right" vertical="center" shrinkToFit="1"/>
      <protection locked="0"/>
    </xf>
    <xf numFmtId="176" fontId="54" fillId="0" borderId="253" xfId="49" applyNumberFormat="1" applyFont="1" applyFill="1" applyBorder="1" applyAlignment="1">
      <alignment horizontal="right" vertical="center" shrinkToFit="1"/>
    </xf>
    <xf numFmtId="176" fontId="12" fillId="0" borderId="254" xfId="49" applyNumberFormat="1" applyFont="1" applyFill="1" applyBorder="1" applyAlignment="1">
      <alignment horizontal="right" vertical="center" shrinkToFit="1"/>
    </xf>
    <xf numFmtId="176" fontId="54" fillId="0" borderId="254" xfId="49" applyNumberFormat="1" applyFont="1" applyFill="1" applyBorder="1" applyAlignment="1">
      <alignment horizontal="right" vertical="center" shrinkToFit="1"/>
    </xf>
    <xf numFmtId="176" fontId="12" fillId="0" borderId="254" xfId="49" applyNumberFormat="1" applyFont="1" applyFill="1" applyBorder="1" applyAlignment="1" applyProtection="1">
      <alignment horizontal="right" vertical="center" shrinkToFit="1"/>
      <protection locked="0"/>
    </xf>
    <xf numFmtId="176" fontId="54" fillId="0" borderId="254" xfId="49" applyNumberFormat="1" applyFont="1" applyFill="1" applyBorder="1" applyAlignment="1" applyProtection="1">
      <alignment horizontal="right" vertical="center" shrinkToFit="1"/>
      <protection locked="0"/>
    </xf>
    <xf numFmtId="176" fontId="54" fillId="0" borderId="256" xfId="49" applyNumberFormat="1" applyFont="1" applyFill="1" applyBorder="1" applyAlignment="1">
      <alignment horizontal="right" vertical="center" shrinkToFit="1"/>
    </xf>
    <xf numFmtId="176" fontId="54" fillId="0" borderId="256" xfId="49" applyNumberFormat="1" applyFont="1" applyFill="1" applyBorder="1" applyAlignment="1" applyProtection="1">
      <alignment horizontal="right" vertical="center" shrinkToFit="1"/>
      <protection locked="0"/>
    </xf>
    <xf numFmtId="176" fontId="54" fillId="0" borderId="244" xfId="49" applyNumberFormat="1" applyFont="1" applyFill="1" applyBorder="1" applyAlignment="1">
      <alignment horizontal="right" vertical="center" shrinkToFit="1"/>
    </xf>
    <xf numFmtId="49" fontId="54" fillId="0" borderId="0" xfId="63" applyNumberFormat="1" applyFont="1" applyFill="1" applyBorder="1" applyAlignment="1">
      <alignment horizontal="center" vertical="center" shrinkToFit="1"/>
      <protection/>
    </xf>
    <xf numFmtId="38" fontId="54" fillId="0" borderId="0" xfId="49" applyFont="1" applyFill="1" applyBorder="1" applyAlignment="1">
      <alignment horizontal="center" vertical="center" shrinkToFit="1"/>
    </xf>
    <xf numFmtId="180" fontId="54" fillId="0" borderId="0" xfId="63" applyNumberFormat="1" applyFont="1" applyFill="1" applyBorder="1" applyAlignment="1">
      <alignment horizontal="center" vertical="center" shrinkToFit="1"/>
      <protection/>
    </xf>
    <xf numFmtId="180" fontId="54" fillId="0" borderId="0" xfId="63" applyNumberFormat="1" applyFont="1" applyFill="1" applyBorder="1" applyAlignment="1" applyProtection="1">
      <alignment horizontal="center" vertical="center" shrinkToFit="1"/>
      <protection locked="0"/>
    </xf>
    <xf numFmtId="201" fontId="12" fillId="0" borderId="254" xfId="49" applyNumberFormat="1" applyFont="1" applyFill="1" applyBorder="1" applyAlignment="1">
      <alignment horizontal="right" vertical="center" shrinkToFit="1"/>
    </xf>
    <xf numFmtId="38" fontId="5" fillId="0" borderId="246" xfId="49" applyFont="1" applyFill="1" applyBorder="1" applyAlignment="1" applyProtection="1">
      <alignment horizontal="right"/>
      <protection locked="0"/>
    </xf>
    <xf numFmtId="38" fontId="5" fillId="0" borderId="246" xfId="49" applyFont="1" applyFill="1" applyBorder="1" applyAlignment="1" applyProtection="1">
      <alignment horizontal="right" vertical="center"/>
      <protection locked="0"/>
    </xf>
    <xf numFmtId="0" fontId="61" fillId="0" borderId="255" xfId="63" applyFont="1" applyFill="1" applyBorder="1" applyAlignment="1" applyProtection="1">
      <alignment vertical="center" shrinkToFit="1"/>
      <protection/>
    </xf>
    <xf numFmtId="0" fontId="54" fillId="0" borderId="255" xfId="63" applyFont="1" applyFill="1" applyBorder="1" applyAlignment="1" applyProtection="1">
      <alignment vertical="center" shrinkToFit="1"/>
      <protection/>
    </xf>
    <xf numFmtId="38" fontId="5" fillId="0" borderId="255" xfId="49" applyFont="1" applyFill="1" applyBorder="1" applyAlignment="1" applyProtection="1">
      <alignment horizontal="right"/>
      <protection locked="0"/>
    </xf>
    <xf numFmtId="38" fontId="5" fillId="0" borderId="255" xfId="49" applyFont="1" applyFill="1" applyBorder="1" applyAlignment="1" applyProtection="1">
      <alignment horizontal="right" vertical="center"/>
      <protection locked="0"/>
    </xf>
    <xf numFmtId="0" fontId="25" fillId="0" borderId="257" xfId="63" applyFont="1" applyFill="1" applyBorder="1" applyAlignment="1" applyProtection="1">
      <alignment vertical="center"/>
      <protection/>
    </xf>
    <xf numFmtId="0" fontId="25" fillId="0" borderId="257" xfId="63" applyFont="1" applyFill="1" applyBorder="1" applyAlignment="1" applyProtection="1">
      <alignment horizontal="center" vertical="center"/>
      <protection/>
    </xf>
    <xf numFmtId="38" fontId="25" fillId="0" borderId="257" xfId="49" applyFont="1" applyFill="1" applyBorder="1" applyAlignment="1" applyProtection="1">
      <alignment horizontal="center" vertical="center"/>
      <protection/>
    </xf>
    <xf numFmtId="38" fontId="62" fillId="0" borderId="0" xfId="49" applyFont="1" applyFill="1" applyBorder="1" applyAlignment="1" applyProtection="1">
      <alignment horizontal="center" vertical="center" shrinkToFit="1"/>
      <protection/>
    </xf>
    <xf numFmtId="38" fontId="5" fillId="0" borderId="255" xfId="49" applyFont="1" applyFill="1" applyBorder="1" applyAlignment="1" applyProtection="1">
      <alignment vertical="center" shrinkToFit="1"/>
      <protection locked="0"/>
    </xf>
    <xf numFmtId="38" fontId="5" fillId="0" borderId="246" xfId="49" applyFont="1" applyFill="1" applyBorder="1" applyAlignment="1" applyProtection="1">
      <alignment/>
      <protection locked="0"/>
    </xf>
    <xf numFmtId="38" fontId="5" fillId="0" borderId="10" xfId="49" applyFont="1" applyFill="1" applyBorder="1" applyAlignment="1" applyProtection="1">
      <alignment horizontal="right" vertical="center" shrinkToFit="1"/>
      <protection locked="0"/>
    </xf>
    <xf numFmtId="38" fontId="5" fillId="0" borderId="10" xfId="49" applyFont="1" applyFill="1" applyBorder="1" applyAlignment="1" applyProtection="1">
      <alignment/>
      <protection locked="0"/>
    </xf>
    <xf numFmtId="38" fontId="5" fillId="0" borderId="10" xfId="49" applyFont="1" applyFill="1" applyBorder="1" applyAlignment="1" applyProtection="1">
      <alignment vertical="center"/>
      <protection locked="0"/>
    </xf>
    <xf numFmtId="0" fontId="61" fillId="0" borderId="220" xfId="63" applyFont="1" applyFill="1" applyBorder="1" applyAlignment="1" applyProtection="1">
      <alignment vertical="center" shrinkToFit="1"/>
      <protection/>
    </xf>
    <xf numFmtId="0" fontId="54" fillId="0" borderId="220" xfId="63" applyFont="1" applyFill="1" applyBorder="1" applyAlignment="1" applyProtection="1">
      <alignment vertical="center" shrinkToFit="1"/>
      <protection/>
    </xf>
    <xf numFmtId="38" fontId="5" fillId="0" borderId="220" xfId="49" applyFont="1" applyFill="1" applyBorder="1" applyAlignment="1" applyProtection="1">
      <alignment horizontal="right" vertical="center" shrinkToFit="1"/>
      <protection locked="0"/>
    </xf>
    <xf numFmtId="49" fontId="54" fillId="0" borderId="104" xfId="63" applyNumberFormat="1" applyFont="1" applyFill="1" applyBorder="1" applyAlignment="1" applyProtection="1">
      <alignment horizontal="center" vertical="center" shrinkToFit="1"/>
      <protection/>
    </xf>
    <xf numFmtId="0" fontId="54" fillId="0" borderId="104" xfId="63" applyFont="1" applyFill="1" applyBorder="1" applyAlignment="1" applyProtection="1">
      <alignment horizontal="center" vertical="center" shrinkToFit="1"/>
      <protection/>
    </xf>
    <xf numFmtId="38" fontId="5" fillId="0" borderId="221" xfId="49" applyFont="1" applyFill="1" applyBorder="1" applyAlignment="1" applyProtection="1">
      <alignment horizontal="right" vertical="center" shrinkToFit="1"/>
      <protection locked="0"/>
    </xf>
    <xf numFmtId="0" fontId="24" fillId="0" borderId="258" xfId="0" applyFont="1" applyFill="1" applyBorder="1" applyAlignment="1">
      <alignment horizontal="center" vertical="center" wrapText="1"/>
    </xf>
    <xf numFmtId="0" fontId="24" fillId="0" borderId="259" xfId="0" applyFont="1" applyFill="1" applyBorder="1" applyAlignment="1">
      <alignment horizontal="center" vertical="center" wrapText="1"/>
    </xf>
    <xf numFmtId="0" fontId="24" fillId="0" borderId="196" xfId="0" applyFont="1" applyFill="1" applyBorder="1" applyAlignment="1">
      <alignment horizontal="center" vertical="center" wrapText="1"/>
    </xf>
    <xf numFmtId="0" fontId="26" fillId="0" borderId="124" xfId="0" applyFont="1" applyBorder="1" applyAlignment="1">
      <alignment horizontal="center" vertical="center"/>
    </xf>
    <xf numFmtId="0" fontId="19" fillId="0" borderId="30" xfId="0" applyFont="1" applyFill="1" applyBorder="1" applyAlignment="1">
      <alignment horizontal="center" vertical="center" shrinkToFit="1"/>
    </xf>
    <xf numFmtId="0" fontId="20" fillId="0" borderId="18" xfId="0" applyFont="1" applyBorder="1" applyAlignment="1">
      <alignment horizontal="center" vertical="center" shrinkToFit="1"/>
    </xf>
    <xf numFmtId="0" fontId="0" fillId="0" borderId="18" xfId="0" applyFont="1" applyBorder="1" applyAlignment="1">
      <alignment horizontal="center" shrinkToFit="1"/>
    </xf>
    <xf numFmtId="0" fontId="0" fillId="0" borderId="23" xfId="0" applyFont="1" applyBorder="1" applyAlignment="1">
      <alignment horizontal="center" vertical="top" shrinkToFit="1"/>
    </xf>
    <xf numFmtId="0" fontId="19" fillId="0" borderId="30" xfId="0" applyFont="1" applyFill="1" applyBorder="1" applyAlignment="1">
      <alignment horizontal="center" vertical="center"/>
    </xf>
    <xf numFmtId="0" fontId="0" fillId="0" borderId="18" xfId="0" applyFont="1" applyBorder="1" applyAlignment="1">
      <alignment horizontal="center" vertical="center"/>
    </xf>
    <xf numFmtId="0" fontId="0" fillId="0" borderId="124" xfId="0" applyFont="1" applyBorder="1" applyAlignment="1">
      <alignment horizontal="center" vertical="center"/>
    </xf>
    <xf numFmtId="0" fontId="19" fillId="0" borderId="18" xfId="0" applyFont="1" applyBorder="1" applyAlignment="1">
      <alignment horizontal="center" vertical="center"/>
    </xf>
    <xf numFmtId="0" fontId="26" fillId="0" borderId="18" xfId="0" applyFont="1" applyBorder="1" applyAlignment="1">
      <alignment horizontal="center" vertical="center"/>
    </xf>
    <xf numFmtId="0" fontId="22" fillId="0" borderId="23" xfId="0" applyFont="1" applyFill="1" applyBorder="1" applyAlignment="1">
      <alignment horizontal="center" vertical="center" wrapText="1"/>
    </xf>
    <xf numFmtId="0" fontId="25" fillId="0" borderId="23" xfId="0" applyFont="1" applyBorder="1" applyAlignment="1">
      <alignment vertical="center"/>
    </xf>
    <xf numFmtId="0" fontId="22" fillId="0" borderId="23" xfId="0" applyFont="1" applyFill="1" applyBorder="1" applyAlignment="1">
      <alignment horizontal="center" vertical="top" shrinkToFit="1"/>
    </xf>
    <xf numFmtId="49" fontId="20" fillId="0" borderId="0" xfId="0" applyNumberFormat="1" applyFont="1" applyAlignment="1">
      <alignment horizontal="right"/>
    </xf>
    <xf numFmtId="49" fontId="2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0" fontId="48" fillId="0" borderId="0" xfId="0" applyFont="1" applyFill="1" applyAlignment="1">
      <alignment horizontal="center"/>
    </xf>
    <xf numFmtId="0" fontId="57" fillId="0" borderId="0" xfId="0" applyFont="1" applyFill="1" applyAlignment="1">
      <alignment horizontal="center"/>
    </xf>
    <xf numFmtId="0" fontId="59" fillId="0" borderId="0" xfId="0" applyFont="1" applyFill="1" applyAlignment="1">
      <alignment horizontal="center"/>
    </xf>
    <xf numFmtId="0" fontId="69" fillId="0" borderId="0" xfId="0" applyFont="1" applyFill="1" applyAlignment="1">
      <alignment horizontal="center"/>
    </xf>
    <xf numFmtId="0" fontId="19" fillId="0" borderId="30" xfId="0" applyFont="1" applyBorder="1" applyAlignment="1">
      <alignment horizontal="center" vertical="center" wrapText="1"/>
    </xf>
    <xf numFmtId="0" fontId="0" fillId="0" borderId="124" xfId="0" applyFont="1" applyBorder="1" applyAlignment="1">
      <alignment horizontal="center" vertical="center" wrapText="1"/>
    </xf>
    <xf numFmtId="0" fontId="19" fillId="0" borderId="34" xfId="0" applyFont="1" applyBorder="1" applyAlignment="1">
      <alignment horizontal="center" vertical="top" textRotation="255" wrapText="1"/>
    </xf>
    <xf numFmtId="0" fontId="0" fillId="0" borderId="12" xfId="0" applyFont="1" applyBorder="1" applyAlignment="1">
      <alignment horizontal="center"/>
    </xf>
    <xf numFmtId="0" fontId="19" fillId="0" borderId="56" xfId="0" applyFont="1" applyBorder="1" applyAlignment="1">
      <alignment horizontal="center" vertical="top" textRotation="255" wrapText="1"/>
    </xf>
    <xf numFmtId="0" fontId="0" fillId="0" borderId="14" xfId="0" applyFont="1" applyBorder="1" applyAlignment="1">
      <alignment horizontal="center"/>
    </xf>
    <xf numFmtId="0" fontId="19" fillId="0" borderId="30" xfId="0" applyFont="1" applyBorder="1" applyAlignment="1">
      <alignment horizontal="center" vertical="center"/>
    </xf>
    <xf numFmtId="0" fontId="19" fillId="0" borderId="124" xfId="0" applyFont="1" applyBorder="1" applyAlignment="1">
      <alignment horizontal="center" vertical="center"/>
    </xf>
    <xf numFmtId="0" fontId="19" fillId="0" borderId="30" xfId="0" applyFont="1" applyFill="1" applyBorder="1" applyAlignment="1">
      <alignment horizontal="center" vertical="center" wrapText="1"/>
    </xf>
    <xf numFmtId="0" fontId="19" fillId="0" borderId="18" xfId="0" applyFont="1" applyFill="1" applyBorder="1" applyAlignment="1">
      <alignment horizontal="center" vertical="center"/>
    </xf>
    <xf numFmtId="0" fontId="24" fillId="0" borderId="30" xfId="0" applyFont="1" applyFill="1" applyBorder="1" applyAlignment="1">
      <alignment horizontal="center" vertical="center" wrapText="1"/>
    </xf>
    <xf numFmtId="0" fontId="24" fillId="0" borderId="18" xfId="0" applyFont="1" applyFill="1" applyBorder="1" applyAlignment="1">
      <alignment horizontal="center" vertical="center"/>
    </xf>
    <xf numFmtId="0" fontId="2" fillId="0" borderId="11" xfId="0" applyFont="1" applyBorder="1" applyAlignment="1">
      <alignment horizontal="center" vertical="center"/>
    </xf>
    <xf numFmtId="0" fontId="24" fillId="0" borderId="260" xfId="0" applyFont="1" applyFill="1" applyBorder="1" applyAlignment="1">
      <alignment horizontal="center" vertical="center"/>
    </xf>
    <xf numFmtId="0" fontId="24" fillId="0" borderId="261" xfId="0" applyFont="1" applyFill="1" applyBorder="1" applyAlignment="1">
      <alignment horizontal="center" vertical="center"/>
    </xf>
    <xf numFmtId="0" fontId="24" fillId="0" borderId="197" xfId="0" applyFont="1" applyFill="1" applyBorder="1" applyAlignment="1">
      <alignment horizontal="center" vertical="center"/>
    </xf>
    <xf numFmtId="0" fontId="19" fillId="0" borderId="23" xfId="0" applyFont="1" applyBorder="1" applyAlignment="1">
      <alignment horizontal="center" vertical="center" wrapText="1"/>
    </xf>
    <xf numFmtId="0" fontId="0" fillId="0" borderId="23" xfId="0" applyFont="1" applyBorder="1" applyAlignment="1">
      <alignment horizontal="center" vertical="center"/>
    </xf>
    <xf numFmtId="0" fontId="22" fillId="0" borderId="25" xfId="0" applyFont="1" applyBorder="1" applyAlignment="1">
      <alignment horizontal="center" vertical="center"/>
    </xf>
    <xf numFmtId="0" fontId="25" fillId="0" borderId="10" xfId="0" applyFont="1" applyBorder="1" applyAlignment="1">
      <alignment horizontal="center" vertical="center"/>
    </xf>
    <xf numFmtId="0" fontId="25" fillId="0" borderId="26" xfId="0" applyFont="1" applyBorder="1" applyAlignment="1">
      <alignment horizontal="center" vertical="center"/>
    </xf>
    <xf numFmtId="0" fontId="24" fillId="0" borderId="30"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24" xfId="0" applyFont="1" applyBorder="1" applyAlignment="1">
      <alignment horizontal="center" vertical="center" shrinkToFit="1"/>
    </xf>
    <xf numFmtId="0" fontId="20" fillId="0" borderId="18" xfId="0" applyFont="1" applyBorder="1" applyAlignment="1">
      <alignment horizontal="center" vertical="center"/>
    </xf>
    <xf numFmtId="0" fontId="20" fillId="0" borderId="124" xfId="0" applyFont="1" applyBorder="1" applyAlignment="1">
      <alignment horizontal="center" vertical="center"/>
    </xf>
    <xf numFmtId="0" fontId="19" fillId="0" borderId="124" xfId="0" applyFont="1" applyBorder="1" applyAlignment="1">
      <alignment horizontal="center" vertical="center" wrapText="1"/>
    </xf>
    <xf numFmtId="0" fontId="0"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4" xfId="0" applyFont="1" applyFill="1" applyBorder="1" applyAlignment="1">
      <alignment horizontal="center" vertical="top" textRotation="255" shrinkToFit="1"/>
    </xf>
    <xf numFmtId="0" fontId="19" fillId="0" borderId="12" xfId="0" applyFont="1" applyBorder="1" applyAlignment="1">
      <alignment horizontal="center" vertical="top" textRotation="255" shrinkToFit="1"/>
    </xf>
    <xf numFmtId="0" fontId="19" fillId="0" borderId="56" xfId="0" applyFont="1" applyFill="1" applyBorder="1" applyAlignment="1">
      <alignment horizontal="center" vertical="top" textRotation="255" shrinkToFit="1"/>
    </xf>
    <xf numFmtId="0" fontId="19" fillId="0" borderId="14" xfId="0" applyFont="1" applyBorder="1" applyAlignment="1">
      <alignment horizontal="center" vertical="top" textRotation="255" shrinkToFit="1"/>
    </xf>
    <xf numFmtId="0" fontId="22" fillId="0" borderId="23" xfId="0" applyFont="1" applyFill="1" applyBorder="1" applyAlignment="1">
      <alignment horizontal="center" vertical="top" wrapText="1"/>
    </xf>
    <xf numFmtId="0" fontId="22" fillId="0" borderId="23" xfId="0" applyFont="1" applyBorder="1" applyAlignment="1">
      <alignment horizontal="center" vertical="top" wrapText="1"/>
    </xf>
    <xf numFmtId="0" fontId="22" fillId="0" borderId="30" xfId="0" applyFont="1" applyFill="1" applyBorder="1" applyAlignment="1">
      <alignment horizontal="center" vertical="top" wrapText="1"/>
    </xf>
    <xf numFmtId="0" fontId="22" fillId="0" borderId="124" xfId="0" applyFont="1" applyBorder="1" applyAlignment="1">
      <alignment horizontal="center" vertical="top" wrapText="1"/>
    </xf>
    <xf numFmtId="0" fontId="21" fillId="0" borderId="30" xfId="0" applyFont="1" applyFill="1" applyBorder="1" applyAlignment="1">
      <alignment horizontal="center" vertical="center" wrapText="1"/>
    </xf>
    <xf numFmtId="0" fontId="21" fillId="0" borderId="124" xfId="0" applyFont="1" applyBorder="1" applyAlignment="1">
      <alignment horizontal="center" vertical="center"/>
    </xf>
    <xf numFmtId="0" fontId="22" fillId="0" borderId="30" xfId="0" applyFont="1" applyBorder="1" applyAlignment="1">
      <alignment horizontal="center" vertical="center"/>
    </xf>
    <xf numFmtId="0" fontId="22" fillId="0" borderId="18" xfId="0" applyFont="1" applyBorder="1" applyAlignment="1">
      <alignment horizontal="center" vertical="center"/>
    </xf>
    <xf numFmtId="0" fontId="22" fillId="0" borderId="124" xfId="0" applyFont="1" applyBorder="1" applyAlignment="1">
      <alignment horizontal="center" vertical="center"/>
    </xf>
    <xf numFmtId="0" fontId="24" fillId="0" borderId="18" xfId="0" applyFont="1" applyBorder="1" applyAlignment="1">
      <alignment horizontal="center" vertical="center"/>
    </xf>
    <xf numFmtId="0" fontId="24" fillId="0" borderId="124" xfId="0" applyFont="1" applyBorder="1" applyAlignment="1">
      <alignment horizontal="center" vertical="center"/>
    </xf>
    <xf numFmtId="0" fontId="19" fillId="0" borderId="12" xfId="0" applyFont="1" applyFill="1" applyBorder="1" applyAlignment="1">
      <alignment horizontal="center" vertical="top" textRotation="255" shrinkToFit="1"/>
    </xf>
    <xf numFmtId="0" fontId="21" fillId="0" borderId="124" xfId="0" applyFont="1" applyBorder="1" applyAlignment="1">
      <alignment horizontal="center" vertical="center" wrapText="1"/>
    </xf>
    <xf numFmtId="0" fontId="19" fillId="0" borderId="130" xfId="0" applyFont="1" applyBorder="1" applyAlignment="1">
      <alignment horizontal="center" vertical="top" textRotation="255" shrinkToFit="1"/>
    </xf>
    <xf numFmtId="0" fontId="19" fillId="0" borderId="15" xfId="0" applyFont="1" applyBorder="1" applyAlignment="1">
      <alignment horizontal="center" vertical="top" textRotation="255" shrinkToFit="1"/>
    </xf>
    <xf numFmtId="0" fontId="19" fillId="0" borderId="56" xfId="0" applyFont="1" applyBorder="1" applyAlignment="1">
      <alignment horizontal="center" vertical="top" textRotation="255" shrinkToFit="1"/>
    </xf>
    <xf numFmtId="0" fontId="19" fillId="0" borderId="262" xfId="0" applyFont="1" applyFill="1" applyBorder="1" applyAlignment="1">
      <alignment horizontal="center" vertical="center" shrinkToFit="1"/>
    </xf>
    <xf numFmtId="0" fontId="19" fillId="0" borderId="239" xfId="0" applyFont="1" applyFill="1" applyBorder="1" applyAlignment="1">
      <alignment horizontal="center" vertical="center" shrinkToFit="1"/>
    </xf>
    <xf numFmtId="0" fontId="19" fillId="0" borderId="263"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Font="1" applyBorder="1" applyAlignment="1">
      <alignment horizontal="center" vertical="center" shrinkToFit="1"/>
    </xf>
    <xf numFmtId="0" fontId="24" fillId="0" borderId="264" xfId="0" applyFont="1" applyFill="1" applyBorder="1" applyAlignment="1">
      <alignment horizontal="distributed" vertical="center" indent="1" shrinkToFit="1"/>
    </xf>
    <xf numFmtId="0" fontId="24" fillId="0" borderId="265" xfId="0" applyFont="1" applyFill="1" applyBorder="1" applyAlignment="1">
      <alignment horizontal="distributed" vertical="center" indent="1" shrinkToFit="1"/>
    </xf>
    <xf numFmtId="0" fontId="24" fillId="0" borderId="17" xfId="0" applyFont="1" applyFill="1" applyBorder="1" applyAlignment="1">
      <alignment vertical="center" textRotation="255" shrinkToFit="1"/>
    </xf>
    <xf numFmtId="0" fontId="24" fillId="0" borderId="19" xfId="0" applyFont="1" applyFill="1" applyBorder="1" applyAlignment="1">
      <alignment vertical="center" textRotation="255" shrinkToFit="1"/>
    </xf>
    <xf numFmtId="0" fontId="24" fillId="0" borderId="25" xfId="0" applyFont="1" applyFill="1" applyBorder="1" applyAlignment="1">
      <alignment horizontal="center" vertical="center" shrinkToFit="1"/>
    </xf>
    <xf numFmtId="0" fontId="24" fillId="0" borderId="26" xfId="0" applyFont="1" applyFill="1" applyBorder="1" applyAlignment="1">
      <alignment horizontal="center" vertical="center" shrinkToFit="1"/>
    </xf>
    <xf numFmtId="0" fontId="24" fillId="0" borderId="60" xfId="0" applyFont="1" applyFill="1" applyBorder="1" applyAlignment="1">
      <alignment vertical="center" textRotation="255" shrinkToFit="1"/>
    </xf>
    <xf numFmtId="0" fontId="0" fillId="0" borderId="19" xfId="0" applyBorder="1" applyAlignment="1">
      <alignment vertical="center" textRotation="255" shrinkToFit="1"/>
    </xf>
    <xf numFmtId="0" fontId="24" fillId="0" borderId="107" xfId="0" applyFont="1" applyFill="1" applyBorder="1" applyAlignment="1">
      <alignment horizontal="center" vertical="center" shrinkToFit="1"/>
    </xf>
    <xf numFmtId="0" fontId="24" fillId="0" borderId="110" xfId="0" applyFont="1" applyFill="1" applyBorder="1" applyAlignment="1">
      <alignment horizontal="center" vertical="center" shrinkToFit="1"/>
    </xf>
    <xf numFmtId="0" fontId="24" fillId="0" borderId="266" xfId="0" applyFont="1" applyFill="1" applyBorder="1" applyAlignment="1">
      <alignment vertical="center" textRotation="255" shrinkToFit="1"/>
    </xf>
    <xf numFmtId="0" fontId="19" fillId="0" borderId="129" xfId="0" applyFont="1" applyFill="1" applyBorder="1" applyAlignment="1">
      <alignment horizontal="center" vertical="top" textRotation="255" shrinkToFit="1"/>
    </xf>
    <xf numFmtId="0" fontId="19" fillId="0" borderId="13" xfId="0" applyFont="1" applyFill="1" applyBorder="1" applyAlignment="1">
      <alignment horizontal="center" vertical="top" textRotation="255" shrinkToFit="1"/>
    </xf>
    <xf numFmtId="0" fontId="19" fillId="0" borderId="267" xfId="0" applyFont="1" applyFill="1" applyBorder="1" applyAlignment="1">
      <alignment horizontal="center" vertical="distributed" wrapText="1"/>
    </xf>
    <xf numFmtId="0" fontId="19" fillId="0" borderId="268" xfId="0" applyFont="1" applyFill="1" applyBorder="1" applyAlignment="1">
      <alignment horizontal="center" vertical="distributed" wrapText="1"/>
    </xf>
    <xf numFmtId="0" fontId="19" fillId="0" borderId="269" xfId="0" applyFont="1" applyFill="1" applyBorder="1" applyAlignment="1">
      <alignment horizontal="center" vertical="distributed" wrapText="1"/>
    </xf>
    <xf numFmtId="0" fontId="19" fillId="0" borderId="270" xfId="0" applyFont="1" applyFill="1" applyBorder="1" applyAlignment="1">
      <alignment horizontal="center" vertical="distributed" wrapText="1"/>
    </xf>
    <xf numFmtId="0" fontId="19" fillId="0" borderId="271" xfId="0" applyFont="1" applyFill="1" applyBorder="1" applyAlignment="1">
      <alignment horizontal="center" vertical="distributed" wrapText="1"/>
    </xf>
    <xf numFmtId="0" fontId="19" fillId="0" borderId="272" xfId="0" applyFont="1" applyFill="1" applyBorder="1" applyAlignment="1">
      <alignment horizontal="center" vertical="distributed" wrapText="1"/>
    </xf>
    <xf numFmtId="0" fontId="2" fillId="0" borderId="18" xfId="0" applyFont="1" applyBorder="1" applyAlignment="1">
      <alignment horizontal="center" vertical="center"/>
    </xf>
    <xf numFmtId="0" fontId="2" fillId="0" borderId="124" xfId="0" applyFont="1" applyBorder="1" applyAlignment="1">
      <alignment horizontal="center" vertical="center"/>
    </xf>
    <xf numFmtId="0" fontId="20" fillId="0" borderId="14" xfId="0" applyFont="1" applyBorder="1" applyAlignment="1">
      <alignment horizontal="center" shrinkToFit="1"/>
    </xf>
    <xf numFmtId="0" fontId="19" fillId="0" borderId="273" xfId="0" applyFont="1" applyFill="1" applyBorder="1" applyAlignment="1">
      <alignment horizontal="center" vertical="top" textRotation="255" shrinkToFit="1"/>
    </xf>
    <xf numFmtId="0" fontId="19" fillId="0" borderId="192" xfId="0" applyFont="1" applyBorder="1" applyAlignment="1">
      <alignment horizontal="center" vertical="top" textRotation="255" shrinkToFit="1"/>
    </xf>
    <xf numFmtId="0" fontId="24" fillId="0"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24" xfId="0" applyFont="1" applyBorder="1" applyAlignment="1">
      <alignment horizontal="center" vertical="center" wrapText="1"/>
    </xf>
    <xf numFmtId="0" fontId="19" fillId="0" borderId="18" xfId="0" applyFont="1" applyFill="1" applyBorder="1" applyAlignment="1">
      <alignment horizontal="center" vertical="center" shrinkToFit="1"/>
    </xf>
    <xf numFmtId="0" fontId="20" fillId="0" borderId="13" xfId="0" applyFont="1" applyBorder="1" applyAlignment="1">
      <alignment horizontal="center" shrinkToFit="1"/>
    </xf>
    <xf numFmtId="0" fontId="20" fillId="0" borderId="12" xfId="0" applyFont="1" applyBorder="1" applyAlignment="1">
      <alignment horizontal="center" shrinkToFit="1"/>
    </xf>
    <xf numFmtId="0" fontId="20" fillId="0" borderId="17"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3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24"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0" xfId="0" applyFont="1" applyFill="1" applyBorder="1" applyAlignment="1">
      <alignment horizontal="center" vertical="center" shrinkToFit="1"/>
    </xf>
    <xf numFmtId="0" fontId="20" fillId="0" borderId="124" xfId="0" applyFont="1" applyFill="1" applyBorder="1" applyAlignment="1">
      <alignment horizontal="center" vertical="center" shrinkToFit="1"/>
    </xf>
    <xf numFmtId="0" fontId="20" fillId="0" borderId="30" xfId="0" applyFont="1" applyFill="1" applyBorder="1" applyAlignment="1">
      <alignment horizontal="center" vertical="center" wrapText="1"/>
    </xf>
    <xf numFmtId="0" fontId="20" fillId="0" borderId="124"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59" xfId="0" applyFont="1" applyFill="1" applyBorder="1" applyAlignment="1">
      <alignment vertical="center"/>
    </xf>
    <xf numFmtId="0" fontId="20" fillId="0" borderId="25" xfId="0" applyFont="1" applyFill="1" applyBorder="1" applyAlignment="1">
      <alignment vertical="center"/>
    </xf>
    <xf numFmtId="0" fontId="20" fillId="0" borderId="26" xfId="0" applyFont="1" applyFill="1" applyBorder="1" applyAlignment="1">
      <alignment vertical="center"/>
    </xf>
    <xf numFmtId="0" fontId="20" fillId="0" borderId="57" xfId="0" applyFont="1" applyFill="1" applyBorder="1" applyAlignment="1">
      <alignment horizontal="distributed" vertical="center"/>
    </xf>
    <xf numFmtId="0" fontId="20" fillId="0" borderId="59" xfId="0" applyFont="1" applyFill="1" applyBorder="1" applyAlignment="1">
      <alignment horizontal="distributed" vertical="center"/>
    </xf>
    <xf numFmtId="0" fontId="20" fillId="0" borderId="17" xfId="0" applyFont="1" applyFill="1" applyBorder="1" applyAlignment="1">
      <alignment horizontal="center" vertical="distributed" textRotation="255" shrinkToFit="1"/>
    </xf>
    <xf numFmtId="0" fontId="20" fillId="0" borderId="60" xfId="0" applyFont="1" applyFill="1" applyBorder="1" applyAlignment="1">
      <alignment horizontal="center" vertical="distributed" textRotation="255" shrinkToFit="1"/>
    </xf>
    <xf numFmtId="0" fontId="20" fillId="0" borderId="58" xfId="0" applyFont="1" applyFill="1" applyBorder="1" applyAlignment="1">
      <alignment horizontal="center" vertical="center" wrapText="1"/>
    </xf>
    <xf numFmtId="0" fontId="20" fillId="0" borderId="76" xfId="0" applyFont="1" applyFill="1" applyBorder="1" applyAlignment="1">
      <alignment horizontal="center" vertical="center" wrapText="1"/>
    </xf>
    <xf numFmtId="0" fontId="20" fillId="0" borderId="17" xfId="0" applyFont="1" applyFill="1" applyBorder="1" applyAlignment="1">
      <alignment horizontal="center" vertical="distributed" textRotation="255"/>
    </xf>
    <xf numFmtId="0" fontId="20" fillId="0" borderId="60" xfId="0" applyFont="1" applyFill="1" applyBorder="1" applyAlignment="1">
      <alignment horizontal="center" vertical="distributed" textRotation="255"/>
    </xf>
    <xf numFmtId="0" fontId="20" fillId="0" borderId="19" xfId="0" applyFont="1" applyFill="1" applyBorder="1" applyAlignment="1">
      <alignment horizontal="center" vertical="distributed" textRotation="255"/>
    </xf>
    <xf numFmtId="0" fontId="22" fillId="0" borderId="17" xfId="0" applyFont="1" applyFill="1" applyBorder="1" applyAlignment="1">
      <alignment horizontal="center" vertical="center" textRotation="255"/>
    </xf>
    <xf numFmtId="0" fontId="22" fillId="0" borderId="19" xfId="0" applyFont="1" applyFill="1" applyBorder="1" applyAlignment="1">
      <alignment horizontal="center" vertical="center" textRotation="255"/>
    </xf>
    <xf numFmtId="0" fontId="20" fillId="0" borderId="25" xfId="0" applyFont="1" applyBorder="1" applyAlignment="1">
      <alignment vertical="center"/>
    </xf>
    <xf numFmtId="0" fontId="20" fillId="0" borderId="26" xfId="0" applyFont="1" applyBorder="1" applyAlignment="1">
      <alignment vertical="center"/>
    </xf>
    <xf numFmtId="0" fontId="20" fillId="0" borderId="19" xfId="0" applyFont="1" applyBorder="1" applyAlignment="1">
      <alignment horizontal="center" vertical="center"/>
    </xf>
    <xf numFmtId="0" fontId="20" fillId="0" borderId="17" xfId="0" applyFont="1" applyFill="1" applyBorder="1" applyAlignment="1">
      <alignment vertical="center" textRotation="255"/>
    </xf>
    <xf numFmtId="0" fontId="0" fillId="0" borderId="19" xfId="0" applyBorder="1" applyAlignment="1">
      <alignment/>
    </xf>
    <xf numFmtId="0" fontId="0" fillId="0" borderId="19" xfId="0" applyBorder="1" applyAlignment="1">
      <alignment vertical="center"/>
    </xf>
    <xf numFmtId="0" fontId="22"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124" xfId="0" applyFont="1" applyFill="1" applyBorder="1" applyAlignment="1">
      <alignment horizontal="center" vertical="center"/>
    </xf>
    <xf numFmtId="0" fontId="20" fillId="0" borderId="23" xfId="0" applyFont="1" applyFill="1" applyBorder="1" applyAlignment="1">
      <alignment horizontal="center" vertical="distributed" textRotation="255"/>
    </xf>
    <xf numFmtId="0" fontId="27" fillId="0" borderId="30"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124"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118" xfId="0" applyFont="1" applyFill="1" applyBorder="1" applyAlignment="1">
      <alignment horizontal="center" vertical="center" shrinkToFit="1"/>
    </xf>
    <xf numFmtId="0" fontId="20" fillId="0" borderId="27" xfId="0" applyFont="1" applyFill="1" applyBorder="1" applyAlignment="1">
      <alignment horizontal="center" vertical="top" textRotation="255" wrapText="1"/>
    </xf>
    <xf numFmtId="0" fontId="20" fillId="0" borderId="14" xfId="0" applyFont="1" applyFill="1" applyBorder="1" applyAlignment="1">
      <alignment horizontal="center" vertical="top" textRotation="255" wrapText="1"/>
    </xf>
    <xf numFmtId="0" fontId="20" fillId="0" borderId="18" xfId="0" applyFont="1" applyFill="1" applyBorder="1" applyAlignment="1">
      <alignment horizontal="center" vertical="center" wrapText="1"/>
    </xf>
    <xf numFmtId="0" fontId="20" fillId="0" borderId="29" xfId="0" applyFont="1" applyFill="1" applyBorder="1" applyAlignment="1">
      <alignment horizontal="center" vertical="top" textRotation="255" wrapText="1"/>
    </xf>
    <xf numFmtId="0" fontId="20" fillId="0" borderId="12" xfId="0" applyFont="1" applyFill="1" applyBorder="1" applyAlignment="1">
      <alignment horizontal="center" vertical="top" textRotation="255" wrapText="1"/>
    </xf>
    <xf numFmtId="0" fontId="22" fillId="0" borderId="17" xfId="0" applyFont="1" applyFill="1" applyBorder="1" applyAlignment="1">
      <alignment horizontal="center" vertical="top" textRotation="255" shrinkToFit="1"/>
    </xf>
    <xf numFmtId="0" fontId="22" fillId="0" borderId="60" xfId="0" applyFont="1" applyFill="1" applyBorder="1" applyAlignment="1">
      <alignment horizontal="center" vertical="top" textRotation="255" shrinkToFit="1"/>
    </xf>
    <xf numFmtId="0" fontId="22" fillId="0" borderId="19" xfId="0" applyFont="1" applyFill="1" applyBorder="1" applyAlignment="1">
      <alignment horizontal="center" vertical="top" textRotation="255" shrinkToFit="1"/>
    </xf>
    <xf numFmtId="0" fontId="20" fillId="0" borderId="28" xfId="0" applyFont="1" applyFill="1" applyBorder="1" applyAlignment="1">
      <alignment horizontal="center" vertical="top" textRotation="255" wrapText="1"/>
    </xf>
    <xf numFmtId="0" fontId="20" fillId="0" borderId="13" xfId="0" applyFont="1" applyFill="1" applyBorder="1" applyAlignment="1">
      <alignment horizontal="center" vertical="top" textRotation="255" wrapText="1"/>
    </xf>
    <xf numFmtId="0" fontId="4" fillId="0" borderId="0" xfId="0" applyFont="1" applyFill="1" applyBorder="1" applyAlignment="1">
      <alignment horizontal="center" vertical="center" shrinkToFit="1"/>
    </xf>
    <xf numFmtId="0" fontId="20" fillId="0" borderId="17" xfId="0" applyFont="1" applyFill="1" applyBorder="1" applyAlignment="1">
      <alignment horizontal="center" vertical="top" textRotation="255" wrapText="1"/>
    </xf>
    <xf numFmtId="0" fontId="20" fillId="0" borderId="60" xfId="0" applyFont="1" applyFill="1" applyBorder="1" applyAlignment="1">
      <alignment horizontal="center" vertical="top" textRotation="255" wrapText="1"/>
    </xf>
    <xf numFmtId="0" fontId="20" fillId="0" borderId="19" xfId="0" applyFont="1" applyFill="1" applyBorder="1" applyAlignment="1">
      <alignment horizontal="center" vertical="top" textRotation="255" wrapText="1"/>
    </xf>
    <xf numFmtId="0" fontId="19" fillId="0" borderId="17" xfId="0" applyFont="1" applyFill="1" applyBorder="1" applyAlignment="1">
      <alignment horizontal="center" vertical="top" textRotation="255" wrapText="1"/>
    </xf>
    <xf numFmtId="0" fontId="19" fillId="0" borderId="60" xfId="0" applyFont="1" applyFill="1" applyBorder="1" applyAlignment="1">
      <alignment horizontal="center" vertical="top" textRotation="255" wrapText="1"/>
    </xf>
    <xf numFmtId="0" fontId="19" fillId="0" borderId="19" xfId="0" applyFont="1" applyFill="1" applyBorder="1" applyAlignment="1">
      <alignment horizontal="center" vertical="top" textRotation="255" wrapText="1"/>
    </xf>
    <xf numFmtId="0" fontId="22" fillId="0" borderId="17" xfId="0" applyFont="1" applyFill="1" applyBorder="1" applyAlignment="1">
      <alignment horizontal="center" vertical="distributed" textRotation="255"/>
    </xf>
    <xf numFmtId="0" fontId="20" fillId="0" borderId="19" xfId="0" applyFont="1" applyFill="1" applyBorder="1" applyAlignment="1">
      <alignment horizontal="center" vertical="distributed"/>
    </xf>
    <xf numFmtId="0" fontId="20" fillId="0" borderId="118" xfId="0" applyFont="1" applyFill="1" applyBorder="1" applyAlignment="1">
      <alignment vertical="center"/>
    </xf>
    <xf numFmtId="0" fontId="20" fillId="0" borderId="19" xfId="0" applyFont="1" applyFill="1" applyBorder="1" applyAlignment="1">
      <alignment horizontal="center" vertical="center" wrapTex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59"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0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66" xfId="0" applyFont="1" applyFill="1" applyBorder="1" applyAlignment="1">
      <alignment horizontal="center" vertical="distributed" textRotation="255" shrinkToFit="1"/>
    </xf>
    <xf numFmtId="0" fontId="20" fillId="0" borderId="107" xfId="0" applyFont="1" applyFill="1" applyBorder="1" applyAlignment="1">
      <alignment horizontal="center" vertical="center"/>
    </xf>
    <xf numFmtId="0" fontId="20" fillId="0" borderId="110" xfId="0" applyFont="1" applyFill="1" applyBorder="1" applyAlignment="1">
      <alignment horizontal="center" vertical="center"/>
    </xf>
    <xf numFmtId="0" fontId="4" fillId="0" borderId="0" xfId="0" applyFont="1" applyFill="1" applyBorder="1" applyAlignment="1">
      <alignment horizontal="center" vertical="center"/>
    </xf>
    <xf numFmtId="0" fontId="20" fillId="0" borderId="56" xfId="0" applyFont="1" applyFill="1" applyBorder="1" applyAlignment="1">
      <alignment horizontal="center" vertical="top" textRotation="255" wrapText="1"/>
    </xf>
    <xf numFmtId="0" fontId="20" fillId="0" borderId="129" xfId="0" applyFont="1" applyFill="1" applyBorder="1" applyAlignment="1">
      <alignment horizontal="center" vertical="top" textRotation="255" wrapText="1"/>
    </xf>
    <xf numFmtId="0" fontId="20" fillId="0" borderId="3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7" fillId="0" borderId="57" xfId="0" applyFont="1" applyFill="1" applyBorder="1" applyAlignment="1">
      <alignment horizontal="center" vertical="center" shrinkToFit="1"/>
    </xf>
    <xf numFmtId="0" fontId="0" fillId="0" borderId="59" xfId="0"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7" xfId="0" applyFont="1" applyFill="1" applyBorder="1" applyAlignment="1">
      <alignment horizontal="center" vertical="center" textRotation="255" shrinkToFit="1"/>
    </xf>
    <xf numFmtId="0" fontId="27" fillId="0" borderId="60" xfId="0" applyFont="1" applyFill="1" applyBorder="1" applyAlignment="1">
      <alignment horizontal="center" vertical="center" textRotation="255" shrinkToFit="1"/>
    </xf>
    <xf numFmtId="0" fontId="27" fillId="0" borderId="19" xfId="0" applyFont="1" applyFill="1" applyBorder="1" applyAlignment="1">
      <alignment horizontal="center" vertical="center" textRotation="255" shrinkToFit="1"/>
    </xf>
    <xf numFmtId="0" fontId="27" fillId="0" borderId="17" xfId="0" applyFont="1" applyFill="1" applyBorder="1" applyAlignment="1">
      <alignment horizontal="left" vertical="center" shrinkToFit="1"/>
    </xf>
    <xf numFmtId="0" fontId="27" fillId="0" borderId="60" xfId="0" applyFont="1" applyFill="1" applyBorder="1" applyAlignment="1">
      <alignment horizontal="left" vertical="center" shrinkToFit="1"/>
    </xf>
    <xf numFmtId="0" fontId="27" fillId="0" borderId="19" xfId="0" applyFont="1" applyFill="1" applyBorder="1" applyAlignment="1">
      <alignment horizontal="left" vertical="center" shrinkToFit="1"/>
    </xf>
    <xf numFmtId="0" fontId="51" fillId="0" borderId="30" xfId="0" applyNumberFormat="1" applyFont="1" applyFill="1" applyBorder="1" applyAlignment="1">
      <alignment horizontal="center" vertical="center" shrinkToFit="1"/>
    </xf>
    <xf numFmtId="0" fontId="51" fillId="0" borderId="18" xfId="0" applyNumberFormat="1" applyFont="1" applyFill="1" applyBorder="1" applyAlignment="1">
      <alignment horizontal="center" vertical="center" shrinkToFit="1"/>
    </xf>
    <xf numFmtId="0" fontId="51" fillId="0" borderId="124" xfId="0" applyNumberFormat="1" applyFont="1" applyFill="1" applyBorder="1" applyAlignment="1">
      <alignment horizontal="center" vertical="center" shrinkToFit="1"/>
    </xf>
    <xf numFmtId="0" fontId="27" fillId="0" borderId="131" xfId="0" applyFont="1" applyFill="1" applyBorder="1" applyAlignment="1">
      <alignment horizontal="center" vertical="center" shrinkToFit="1"/>
    </xf>
    <xf numFmtId="0" fontId="27" fillId="0" borderId="132" xfId="0" applyFont="1" applyFill="1" applyBorder="1" applyAlignment="1">
      <alignment horizontal="center" vertical="center" shrinkToFit="1"/>
    </xf>
    <xf numFmtId="0" fontId="27" fillId="0" borderId="129"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183" fontId="27" fillId="0" borderId="129" xfId="0" applyNumberFormat="1" applyFont="1" applyFill="1" applyBorder="1" applyAlignment="1">
      <alignment horizontal="center" vertical="center" shrinkToFit="1"/>
    </xf>
    <xf numFmtId="183" fontId="27" fillId="0" borderId="13" xfId="0" applyNumberFormat="1" applyFont="1" applyFill="1" applyBorder="1" applyAlignment="1">
      <alignment horizontal="center" vertical="center" shrinkToFit="1"/>
    </xf>
    <xf numFmtId="0" fontId="27" fillId="0" borderId="57" xfId="0" applyFont="1" applyFill="1" applyBorder="1" applyAlignment="1">
      <alignment horizontal="center" vertical="center" textRotation="255" shrinkToFit="1"/>
    </xf>
    <xf numFmtId="0" fontId="27" fillId="0" borderId="25" xfId="0" applyFont="1" applyFill="1" applyBorder="1" applyAlignment="1">
      <alignment horizontal="center" vertical="center" textRotation="255" shrinkToFit="1"/>
    </xf>
    <xf numFmtId="0" fontId="27" fillId="0" borderId="59" xfId="0" applyFont="1" applyFill="1" applyBorder="1" applyAlignment="1">
      <alignment horizontal="left" vertical="center" shrinkToFit="1"/>
    </xf>
    <xf numFmtId="0" fontId="27" fillId="0" borderId="26" xfId="0" applyFont="1" applyFill="1" applyBorder="1" applyAlignment="1">
      <alignment horizontal="left" vertical="center" shrinkToFit="1"/>
    </xf>
    <xf numFmtId="0" fontId="27" fillId="0" borderId="56"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183" fontId="27" fillId="0" borderId="34" xfId="0" applyNumberFormat="1"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0" fillId="0" borderId="0" xfId="62" applyFont="1" applyAlignment="1">
      <alignment vertical="center"/>
      <protection/>
    </xf>
    <xf numFmtId="0" fontId="0" fillId="0" borderId="0" xfId="62" applyAlignment="1">
      <alignment vertical="center"/>
      <protection/>
    </xf>
    <xf numFmtId="0" fontId="0" fillId="0" borderId="0" xfId="62" applyFont="1" applyAlignment="1">
      <alignment horizontal="center" vertical="center"/>
      <protection/>
    </xf>
    <xf numFmtId="0" fontId="0" fillId="0" borderId="0" xfId="0" applyAlignment="1">
      <alignment vertical="center"/>
    </xf>
    <xf numFmtId="0" fontId="58" fillId="0" borderId="0" xfId="62" applyFont="1" applyFill="1" applyAlignment="1">
      <alignment horizontal="left" vertical="center"/>
      <protection/>
    </xf>
    <xf numFmtId="0" fontId="5" fillId="0" borderId="274" xfId="62" applyFont="1" applyBorder="1" applyAlignment="1">
      <alignment horizontal="center" vertical="center"/>
      <protection/>
    </xf>
    <xf numFmtId="0" fontId="5" fillId="0" borderId="218" xfId="62" applyFont="1" applyBorder="1" applyAlignment="1">
      <alignment horizontal="center" vertical="center"/>
      <protection/>
    </xf>
    <xf numFmtId="0" fontId="5" fillId="0" borderId="275" xfId="62" applyFont="1" applyBorder="1" applyAlignment="1">
      <alignment horizontal="center" vertical="center"/>
      <protection/>
    </xf>
    <xf numFmtId="0" fontId="5" fillId="0" borderId="276"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5_歯科保健対策実施状況調査結果(p.8-16）" xfId="62"/>
    <cellStyle name="標準_H26_歯科対策調査_歯周疾患検診詳細（案)Ver2" xfId="63"/>
    <cellStyle name="Followed Hyperlink" xfId="64"/>
    <cellStyle name="良い" xfId="65"/>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年齢別受診率</a:t>
            </a:r>
          </a:p>
        </c:rich>
      </c:tx>
      <c:layout/>
      <c:spPr>
        <a:noFill/>
        <a:ln>
          <a:noFill/>
        </a:ln>
      </c:spPr>
    </c:title>
    <c:plotArea>
      <c:layout/>
      <c:barChart>
        <c:barDir val="col"/>
        <c:grouping val="clustered"/>
        <c:varyColors val="0"/>
        <c:ser>
          <c:idx val="1"/>
          <c:order val="0"/>
          <c:tx>
            <c:strRef>
              <c:f>'歯周疾患検診p12'!$W$26</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'歯周疾患検診p12'!$X$24:$AB$24</c:f>
              <c:strCache/>
            </c:strRef>
          </c:cat>
          <c:val>
            <c:numRef>
              <c:f>'歯周疾患検診p12'!$X$26:$AB$26</c:f>
              <c:numCache/>
            </c:numRef>
          </c:val>
        </c:ser>
        <c:ser>
          <c:idx val="2"/>
          <c:order val="1"/>
          <c:tx>
            <c:strRef>
              <c:f>'歯周疾患検診p12'!$W$27</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'歯周疾患検診p12'!$X$24:$AB$24</c:f>
              <c:strCache/>
            </c:strRef>
          </c:cat>
          <c:val>
            <c:numRef>
              <c:f>'歯周疾患検診p12'!$X$27:$AB$27</c:f>
              <c:numCache/>
            </c:numRef>
          </c:val>
        </c:ser>
        <c:ser>
          <c:idx val="3"/>
          <c:order val="2"/>
          <c:tx>
            <c:strRef>
              <c:f>'歯周疾患検診p12'!$W$25</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val>
            <c:numRef>
              <c:f>'歯周疾患検診p12'!$X$25:$AB$25</c:f>
              <c:numCache/>
            </c:numRef>
          </c:val>
        </c:ser>
        <c:overlap val="30"/>
        <c:gapWidth val="50"/>
        <c:axId val="35501438"/>
        <c:axId val="51077487"/>
      </c:barChart>
      <c:catAx>
        <c:axId val="35501438"/>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51077487"/>
        <c:crosses val="autoZero"/>
        <c:auto val="1"/>
        <c:lblOffset val="100"/>
        <c:noMultiLvlLbl val="0"/>
      </c:catAx>
      <c:valAx>
        <c:axId val="51077487"/>
        <c:scaling>
          <c:orientation val="minMax"/>
          <c:max val="8"/>
        </c:scaling>
        <c:axPos val="l"/>
        <c:title>
          <c:tx>
            <c:rich>
              <a:bodyPr vert="horz" rot="-5400000" anchor="ctr"/>
              <a:lstStyle/>
              <a:p>
                <a:pPr algn="ctr">
                  <a:defRPr/>
                </a:pPr>
                <a:r>
                  <a:rPr lang="en-US"/>
                  <a:t>受診率 (%)</a:t>
                </a:r>
              </a:p>
            </c:rich>
          </c:tx>
          <c:layout/>
          <c:overlay val="0"/>
          <c:spPr>
            <a:noFill/>
            <a:ln>
              <a:noFill/>
            </a:ln>
          </c:spPr>
        </c:title>
        <c:delete val="0"/>
        <c:numFmt formatCode="General" sourceLinked="1"/>
        <c:majorTickMark val="in"/>
        <c:minorTickMark val="in"/>
        <c:tickLblPos val="nextTo"/>
        <c:crossAx val="35501438"/>
        <c:crossesAt val="1"/>
        <c:crossBetween val="between"/>
        <c:dispUnits/>
        <c:majorUnit val="1"/>
        <c:minorUnit val="0.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未処置歯ある者の割合</a:t>
            </a:r>
          </a:p>
        </c:rich>
      </c:tx>
      <c:layout/>
      <c:spPr>
        <a:noFill/>
        <a:ln>
          <a:noFill/>
        </a:ln>
      </c:spPr>
    </c:title>
    <c:plotArea>
      <c:layout/>
      <c:barChart>
        <c:barDir val="col"/>
        <c:grouping val="clustered"/>
        <c:varyColors val="0"/>
        <c:ser>
          <c:idx val="1"/>
          <c:order val="0"/>
          <c:tx>
            <c:strRef>
              <c:f>'歯周疾患検診p12'!$W$33</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'歯周疾患検診p12'!$X$31:$AB$31</c:f>
              <c:strCache/>
            </c:strRef>
          </c:cat>
          <c:val>
            <c:numRef>
              <c:f>'歯周疾患検診p12'!$X$33:$AB$33</c:f>
              <c:numCache/>
            </c:numRef>
          </c:val>
        </c:ser>
        <c:ser>
          <c:idx val="2"/>
          <c:order val="1"/>
          <c:tx>
            <c:strRef>
              <c:f>'歯周疾患検診p12'!$W$34</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'歯周疾患検診p12'!$X$31:$AB$31</c:f>
              <c:strCache/>
            </c:strRef>
          </c:cat>
          <c:val>
            <c:numRef>
              <c:f>'歯周疾患検診p12'!$X$34:$AB$34</c:f>
              <c:numCache/>
            </c:numRef>
          </c:val>
        </c:ser>
        <c:ser>
          <c:idx val="3"/>
          <c:order val="2"/>
          <c:tx>
            <c:strRef>
              <c:f>'歯周疾患検診p12'!$W$32</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'歯周疾患検診p12'!$X$31:$AB$31</c:f>
              <c:strCache/>
            </c:strRef>
          </c:cat>
          <c:val>
            <c:numRef>
              <c:f>'歯周疾患検診p12'!$X$32:$AB$32</c:f>
              <c:numCache/>
            </c:numRef>
          </c:val>
        </c:ser>
        <c:overlap val="30"/>
        <c:gapWidth val="50"/>
        <c:axId val="57044200"/>
        <c:axId val="43635753"/>
      </c:barChart>
      <c:catAx>
        <c:axId val="57044200"/>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43635753"/>
        <c:crossesAt val="0"/>
        <c:auto val="1"/>
        <c:lblOffset val="100"/>
        <c:noMultiLvlLbl val="0"/>
      </c:catAx>
      <c:valAx>
        <c:axId val="43635753"/>
        <c:scaling>
          <c:orientation val="minMax"/>
          <c:max val="50"/>
          <c:min val="0"/>
        </c:scaling>
        <c:axPos val="l"/>
        <c:title>
          <c:tx>
            <c:rich>
              <a:bodyPr vert="horz" rot="-5400000" anchor="ctr"/>
              <a:lstStyle/>
              <a:p>
                <a:pPr algn="ctr">
                  <a:defRPr/>
                </a:pPr>
                <a:r>
                  <a:rPr lang="en-US" cap="none" sz="950" b="0" i="0" u="none" baseline="0">
                    <a:latin typeface="ＭＳ Ｐゴシック"/>
                    <a:ea typeface="ＭＳ Ｐゴシック"/>
                    <a:cs typeface="ＭＳ Ｐゴシック"/>
                  </a:rPr>
                  <a:t>未処置歯ある者の割合  (%)</a:t>
                </a:r>
              </a:p>
            </c:rich>
          </c:tx>
          <c:layout/>
          <c:overlay val="0"/>
          <c:spPr>
            <a:noFill/>
            <a:ln>
              <a:noFill/>
            </a:ln>
          </c:spPr>
        </c:title>
        <c:delete val="0"/>
        <c:numFmt formatCode="#,##0;[Red](#,##0)" sourceLinked="0"/>
        <c:majorTickMark val="in"/>
        <c:minorTickMark val="in"/>
        <c:tickLblPos val="nextTo"/>
        <c:crossAx val="57044200"/>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歯周炎の者（CPIｺｰﾄﾞ3以上の者）の割合</a:t>
            </a:r>
          </a:p>
        </c:rich>
      </c:tx>
      <c:layout/>
      <c:spPr>
        <a:noFill/>
        <a:ln>
          <a:noFill/>
        </a:ln>
      </c:spPr>
    </c:title>
    <c:plotArea>
      <c:layout/>
      <c:barChart>
        <c:barDir val="col"/>
        <c:grouping val="clustered"/>
        <c:varyColors val="0"/>
        <c:ser>
          <c:idx val="1"/>
          <c:order val="0"/>
          <c:tx>
            <c:strRef>
              <c:f>'歯周疾患検診p12'!$W$39</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'歯周疾患検診p12'!$X$37:$AB$37</c:f>
              <c:strCache/>
            </c:strRef>
          </c:cat>
          <c:val>
            <c:numRef>
              <c:f>'歯周疾患検診p12'!$X$39:$AB$39</c:f>
              <c:numCache/>
            </c:numRef>
          </c:val>
        </c:ser>
        <c:ser>
          <c:idx val="2"/>
          <c:order val="1"/>
          <c:tx>
            <c:strRef>
              <c:f>'歯周疾患検診p12'!$W$40</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'歯周疾患検診p12'!$X$37:$AB$37</c:f>
              <c:strCache/>
            </c:strRef>
          </c:cat>
          <c:val>
            <c:numRef>
              <c:f>'歯周疾患検診p12'!$X$40:$AB$40</c:f>
              <c:numCache/>
            </c:numRef>
          </c:val>
        </c:ser>
        <c:ser>
          <c:idx val="3"/>
          <c:order val="2"/>
          <c:tx>
            <c:strRef>
              <c:f>'歯周疾患検診p12'!$W$38</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'歯周疾患検診p12'!$X$37:$AB$37</c:f>
              <c:strCache/>
            </c:strRef>
          </c:cat>
          <c:val>
            <c:numRef>
              <c:f>'歯周疾患検診p12'!$X$38:$AB$38</c:f>
              <c:numCache/>
            </c:numRef>
          </c:val>
        </c:ser>
        <c:overlap val="30"/>
        <c:gapWidth val="50"/>
        <c:axId val="57177458"/>
        <c:axId val="44835075"/>
      </c:barChart>
      <c:catAx>
        <c:axId val="57177458"/>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44835075"/>
        <c:crossesAt val="0"/>
        <c:auto val="1"/>
        <c:lblOffset val="100"/>
        <c:noMultiLvlLbl val="0"/>
      </c:catAx>
      <c:valAx>
        <c:axId val="44835075"/>
        <c:scaling>
          <c:orientation val="minMax"/>
          <c:max val="60"/>
          <c:min val="0"/>
        </c:scaling>
        <c:axPos val="l"/>
        <c:title>
          <c:tx>
            <c:rich>
              <a:bodyPr vert="horz" rot="-5400000" anchor="ctr"/>
              <a:lstStyle/>
              <a:p>
                <a:pPr algn="ctr">
                  <a:defRPr/>
                </a:pPr>
                <a:r>
                  <a:rPr lang="en-US" cap="none" sz="950" b="0" i="0" u="none" baseline="0">
                    <a:latin typeface="ＭＳ Ｐゴシック"/>
                    <a:ea typeface="ＭＳ Ｐゴシック"/>
                    <a:cs typeface="ＭＳ Ｐゴシック"/>
                  </a:rPr>
                  <a:t>CPIｺｰﾄﾞ3以上の者の割合 (%)</a:t>
                </a:r>
              </a:p>
            </c:rich>
          </c:tx>
          <c:layout/>
          <c:overlay val="0"/>
          <c:spPr>
            <a:noFill/>
            <a:ln>
              <a:noFill/>
            </a:ln>
          </c:spPr>
        </c:title>
        <c:delete val="0"/>
        <c:numFmt formatCode="#,##0;[Red](#,##0)" sourceLinked="0"/>
        <c:majorTickMark val="in"/>
        <c:minorTickMark val="in"/>
        <c:tickLblPos val="nextTo"/>
        <c:crossAx val="57177458"/>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123825</xdr:rowOff>
    </xdr:from>
    <xdr:to>
      <xdr:col>4</xdr:col>
      <xdr:colOff>200025</xdr:colOff>
      <xdr:row>32</xdr:row>
      <xdr:rowOff>95250</xdr:rowOff>
    </xdr:to>
    <xdr:graphicFrame>
      <xdr:nvGraphicFramePr>
        <xdr:cNvPr id="1" name="Chart 1"/>
        <xdr:cNvGraphicFramePr/>
      </xdr:nvGraphicFramePr>
      <xdr:xfrm>
        <a:off x="0" y="3590925"/>
        <a:ext cx="3219450" cy="32385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14</xdr:row>
      <xdr:rowOff>123825</xdr:rowOff>
    </xdr:from>
    <xdr:to>
      <xdr:col>12</xdr:col>
      <xdr:colOff>238125</xdr:colOff>
      <xdr:row>32</xdr:row>
      <xdr:rowOff>104775</xdr:rowOff>
    </xdr:to>
    <xdr:graphicFrame>
      <xdr:nvGraphicFramePr>
        <xdr:cNvPr id="2" name="Chart 2"/>
        <xdr:cNvGraphicFramePr/>
      </xdr:nvGraphicFramePr>
      <xdr:xfrm>
        <a:off x="3286125" y="3590925"/>
        <a:ext cx="3343275" cy="3248025"/>
      </xdr:xfrm>
      <a:graphic>
        <a:graphicData uri="http://schemas.openxmlformats.org/drawingml/2006/chart">
          <c:chart xmlns:c="http://schemas.openxmlformats.org/drawingml/2006/chart" r:id="rId2"/>
        </a:graphicData>
      </a:graphic>
    </xdr:graphicFrame>
    <xdr:clientData/>
  </xdr:twoCellAnchor>
  <xdr:twoCellAnchor>
    <xdr:from>
      <xdr:col>12</xdr:col>
      <xdr:colOff>295275</xdr:colOff>
      <xdr:row>14</xdr:row>
      <xdr:rowOff>123825</xdr:rowOff>
    </xdr:from>
    <xdr:to>
      <xdr:col>20</xdr:col>
      <xdr:colOff>476250</xdr:colOff>
      <xdr:row>32</xdr:row>
      <xdr:rowOff>104775</xdr:rowOff>
    </xdr:to>
    <xdr:graphicFrame>
      <xdr:nvGraphicFramePr>
        <xdr:cNvPr id="3" name="Chart 3"/>
        <xdr:cNvGraphicFramePr/>
      </xdr:nvGraphicFramePr>
      <xdr:xfrm>
        <a:off x="6686550" y="3590925"/>
        <a:ext cx="3552825" cy="32480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tabSelected="1" view="pageBreakPreview" zoomScaleSheetLayoutView="100" workbookViewId="0" topLeftCell="A1">
      <selection activeCell="A1" sqref="A1:J1"/>
    </sheetView>
  </sheetViews>
  <sheetFormatPr defaultColWidth="9.00390625" defaultRowHeight="13.5"/>
  <cols>
    <col min="1" max="1" width="3.625" style="6" customWidth="1"/>
    <col min="2" max="7" width="11.125" style="6" customWidth="1"/>
    <col min="8" max="8" width="13.00390625" style="6" customWidth="1"/>
    <col min="9" max="9" width="10.25390625" style="6" customWidth="1"/>
    <col min="10" max="10" width="3.625" style="6" customWidth="1"/>
    <col min="11" max="16384" width="9.00390625" style="6" customWidth="1"/>
  </cols>
  <sheetData>
    <row r="1" spans="1:10" ht="17.25" customHeight="1">
      <c r="A1" s="1353" t="s">
        <v>714</v>
      </c>
      <c r="B1" s="1354"/>
      <c r="C1" s="1354"/>
      <c r="D1" s="1354"/>
      <c r="E1" s="1354"/>
      <c r="F1" s="1354"/>
      <c r="G1" s="1354"/>
      <c r="H1" s="1354"/>
      <c r="I1" s="1354"/>
      <c r="J1" s="1354"/>
    </row>
    <row r="2" spans="1:10" ht="16.5" customHeight="1">
      <c r="A2" s="1353" t="s">
        <v>858</v>
      </c>
      <c r="B2" s="1354"/>
      <c r="C2" s="1354"/>
      <c r="D2" s="1354"/>
      <c r="E2" s="1354"/>
      <c r="F2" s="1354"/>
      <c r="G2" s="1354"/>
      <c r="H2" s="1354"/>
      <c r="I2" s="1354"/>
      <c r="J2" s="1354"/>
    </row>
    <row r="3" spans="1:10" ht="16.5" customHeight="1">
      <c r="A3" s="1355"/>
      <c r="B3" s="1356"/>
      <c r="C3" s="1356"/>
      <c r="D3" s="1356"/>
      <c r="E3" s="1356"/>
      <c r="F3" s="1356"/>
      <c r="G3" s="1356"/>
      <c r="H3" s="1356"/>
      <c r="I3" s="1356"/>
      <c r="J3" s="1356"/>
    </row>
    <row r="4" spans="5:9" ht="41.25" customHeight="1">
      <c r="E4" s="492"/>
      <c r="I4" s="493"/>
    </row>
    <row r="5" spans="1:10" ht="37.5">
      <c r="A5" s="958"/>
      <c r="B5" s="1358" t="s">
        <v>715</v>
      </c>
      <c r="C5" s="1358"/>
      <c r="D5" s="1358"/>
      <c r="E5" s="1358"/>
      <c r="F5" s="1358"/>
      <c r="G5" s="1358"/>
      <c r="H5" s="1358"/>
      <c r="I5" s="1358"/>
      <c r="J5" s="958"/>
    </row>
    <row r="6" spans="1:10" ht="18.75" customHeight="1">
      <c r="A6" s="959"/>
      <c r="B6" s="959"/>
      <c r="C6" s="959"/>
      <c r="D6" s="959"/>
      <c r="E6" s="959"/>
      <c r="F6" s="959"/>
      <c r="G6" s="959"/>
      <c r="H6" s="959"/>
      <c r="I6" s="959"/>
      <c r="J6" s="959"/>
    </row>
    <row r="7" spans="1:10" ht="18.75" customHeight="1">
      <c r="A7" s="960"/>
      <c r="B7" s="959"/>
      <c r="C7" s="959"/>
      <c r="D7" s="959"/>
      <c r="E7" s="959"/>
      <c r="F7" s="959"/>
      <c r="G7" s="959"/>
      <c r="H7" s="959"/>
      <c r="I7" s="959"/>
      <c r="J7" s="959"/>
    </row>
    <row r="8" spans="1:10" ht="39.75">
      <c r="A8" s="1359" t="s">
        <v>644</v>
      </c>
      <c r="B8" s="1359"/>
      <c r="C8" s="1359"/>
      <c r="D8" s="1359"/>
      <c r="E8" s="1359"/>
      <c r="F8" s="1359"/>
      <c r="G8" s="1359"/>
      <c r="H8" s="1359"/>
      <c r="I8" s="1359"/>
      <c r="J8" s="1359"/>
    </row>
    <row r="9" spans="1:10" ht="18.75" customHeight="1">
      <c r="A9" s="959"/>
      <c r="B9" s="959"/>
      <c r="C9" s="959"/>
      <c r="D9" s="959"/>
      <c r="E9" s="959"/>
      <c r="F9" s="959"/>
      <c r="G9" s="959"/>
      <c r="H9" s="959"/>
      <c r="I9" s="959"/>
      <c r="J9" s="959"/>
    </row>
    <row r="10" spans="1:10" ht="18.75" customHeight="1">
      <c r="A10" s="959"/>
      <c r="B10" s="959"/>
      <c r="C10" s="959"/>
      <c r="D10" s="959"/>
      <c r="E10" s="959"/>
      <c r="F10" s="959"/>
      <c r="G10" s="959"/>
      <c r="H10" s="959"/>
      <c r="I10" s="959"/>
      <c r="J10" s="959"/>
    </row>
    <row r="11" spans="1:10" ht="18.75" customHeight="1">
      <c r="A11" s="959"/>
      <c r="B11" s="959"/>
      <c r="C11" s="959"/>
      <c r="D11" s="959"/>
      <c r="E11" s="959"/>
      <c r="F11" s="959"/>
      <c r="G11" s="959"/>
      <c r="H11" s="959"/>
      <c r="I11" s="959"/>
      <c r="J11" s="959"/>
    </row>
    <row r="12" spans="1:10" ht="18.75" customHeight="1">
      <c r="A12" s="959"/>
      <c r="B12" s="959"/>
      <c r="C12" s="959"/>
      <c r="D12" s="959"/>
      <c r="E12" s="959"/>
      <c r="F12" s="959"/>
      <c r="G12" s="959"/>
      <c r="H12" s="959"/>
      <c r="I12" s="959"/>
      <c r="J12" s="959"/>
    </row>
    <row r="13" spans="1:10" ht="18.75" customHeight="1">
      <c r="A13" s="959"/>
      <c r="B13" s="959"/>
      <c r="C13" s="959"/>
      <c r="D13" s="959"/>
      <c r="E13" s="959"/>
      <c r="F13" s="959"/>
      <c r="G13" s="959"/>
      <c r="H13" s="959"/>
      <c r="I13" s="959"/>
      <c r="J13" s="959"/>
    </row>
    <row r="14" spans="1:10" ht="18.75" customHeight="1">
      <c r="A14" s="959"/>
      <c r="B14" s="959"/>
      <c r="C14" s="959"/>
      <c r="D14" s="959"/>
      <c r="E14" s="959"/>
      <c r="F14" s="959"/>
      <c r="G14" s="959"/>
      <c r="H14" s="959"/>
      <c r="I14" s="959"/>
      <c r="J14" s="959"/>
    </row>
    <row r="15" spans="1:10" ht="18.75" customHeight="1">
      <c r="A15" s="959"/>
      <c r="B15" s="959"/>
      <c r="C15" s="959"/>
      <c r="D15" s="959"/>
      <c r="E15" s="959"/>
      <c r="F15" s="959"/>
      <c r="G15" s="959"/>
      <c r="H15" s="959"/>
      <c r="I15" s="959"/>
      <c r="J15" s="959"/>
    </row>
    <row r="16" spans="1:10" ht="18.75" customHeight="1">
      <c r="A16" s="959" t="s">
        <v>645</v>
      </c>
      <c r="B16" s="959"/>
      <c r="C16" s="959"/>
      <c r="D16" s="959"/>
      <c r="E16" s="959"/>
      <c r="F16" s="959"/>
      <c r="G16" s="959"/>
      <c r="H16" s="959"/>
      <c r="I16" s="959"/>
      <c r="J16" s="959"/>
    </row>
    <row r="17" spans="1:10" ht="24" customHeight="1">
      <c r="A17" s="959"/>
      <c r="B17" s="959" t="s">
        <v>646</v>
      </c>
      <c r="C17" s="959"/>
      <c r="D17" s="959"/>
      <c r="E17" s="959"/>
      <c r="F17" s="959"/>
      <c r="G17" s="959"/>
      <c r="H17" s="959"/>
      <c r="I17" s="959"/>
      <c r="J17" s="959"/>
    </row>
    <row r="18" spans="1:10" ht="24" customHeight="1">
      <c r="A18" s="959"/>
      <c r="B18" s="959"/>
      <c r="C18" s="959"/>
      <c r="D18" s="959"/>
      <c r="E18" s="959"/>
      <c r="F18" s="959"/>
      <c r="G18" s="959"/>
      <c r="H18" s="959"/>
      <c r="I18" s="959"/>
      <c r="J18" s="959"/>
    </row>
    <row r="19" spans="1:10" ht="18.75" customHeight="1">
      <c r="A19" s="959"/>
      <c r="B19" s="959"/>
      <c r="C19" s="961"/>
      <c r="D19" s="961"/>
      <c r="E19" s="961"/>
      <c r="F19" s="961"/>
      <c r="G19" s="961"/>
      <c r="H19" s="959"/>
      <c r="I19" s="959"/>
      <c r="J19" s="959"/>
    </row>
    <row r="20" spans="1:10" ht="18.75" customHeight="1">
      <c r="A20" s="961" t="s">
        <v>647</v>
      </c>
      <c r="B20" s="961"/>
      <c r="C20" s="961"/>
      <c r="D20" s="961"/>
      <c r="E20" s="961"/>
      <c r="F20" s="961"/>
      <c r="G20" s="961"/>
      <c r="H20" s="961"/>
      <c r="I20" s="961"/>
      <c r="J20" s="961"/>
    </row>
    <row r="21" spans="1:10" ht="18.75" customHeight="1">
      <c r="A21" s="961"/>
      <c r="B21" s="961"/>
      <c r="C21" s="961" t="s">
        <v>648</v>
      </c>
      <c r="D21" s="961"/>
      <c r="E21" s="961"/>
      <c r="F21" s="961"/>
      <c r="G21" s="961"/>
      <c r="H21" s="961"/>
      <c r="I21" s="962" t="s">
        <v>716</v>
      </c>
      <c r="J21" s="961"/>
    </row>
    <row r="22" spans="1:10" ht="18.75" customHeight="1">
      <c r="A22" s="961"/>
      <c r="B22" s="961"/>
      <c r="C22" s="961"/>
      <c r="D22" s="961"/>
      <c r="E22" s="961"/>
      <c r="F22" s="961"/>
      <c r="G22" s="961"/>
      <c r="H22" s="961"/>
      <c r="I22" s="962"/>
      <c r="J22" s="961"/>
    </row>
    <row r="23" spans="1:10" ht="18.75" customHeight="1">
      <c r="A23" s="963"/>
      <c r="B23" s="961" t="s">
        <v>672</v>
      </c>
      <c r="C23" s="961"/>
      <c r="D23" s="964"/>
      <c r="E23" s="961"/>
      <c r="F23" s="961"/>
      <c r="G23" s="961"/>
      <c r="H23" s="961"/>
      <c r="I23" s="962">
        <v>1</v>
      </c>
      <c r="J23" s="961"/>
    </row>
    <row r="24" spans="1:10" ht="18.75" customHeight="1">
      <c r="A24" s="961"/>
      <c r="B24" s="961"/>
      <c r="C24" s="961"/>
      <c r="D24" s="965"/>
      <c r="E24" s="966"/>
      <c r="F24" s="966"/>
      <c r="G24" s="966"/>
      <c r="H24" s="961"/>
      <c r="I24" s="962"/>
      <c r="J24" s="961"/>
    </row>
    <row r="25" spans="1:10" ht="18.75" customHeight="1">
      <c r="A25" s="961"/>
      <c r="B25" s="961" t="s">
        <v>856</v>
      </c>
      <c r="C25" s="961"/>
      <c r="D25" s="964"/>
      <c r="E25" s="961"/>
      <c r="F25" s="961"/>
      <c r="G25" s="961"/>
      <c r="H25" s="961"/>
      <c r="I25" s="962">
        <v>7</v>
      </c>
      <c r="J25" s="961"/>
    </row>
    <row r="26" spans="1:10" ht="18.75" customHeight="1">
      <c r="A26" s="961"/>
      <c r="B26" s="961"/>
      <c r="C26" s="961"/>
      <c r="D26" s="964"/>
      <c r="E26" s="961"/>
      <c r="F26" s="961"/>
      <c r="G26" s="961"/>
      <c r="H26" s="961"/>
      <c r="I26" s="962"/>
      <c r="J26" s="961"/>
    </row>
    <row r="27" spans="1:10" ht="18.75" customHeight="1">
      <c r="A27" s="961"/>
      <c r="B27" s="961" t="s">
        <v>857</v>
      </c>
      <c r="C27" s="961"/>
      <c r="D27" s="964"/>
      <c r="E27" s="961"/>
      <c r="F27" s="961"/>
      <c r="G27" s="961"/>
      <c r="H27" s="961"/>
      <c r="I27" s="962">
        <v>8</v>
      </c>
      <c r="J27" s="961"/>
    </row>
    <row r="28" spans="1:10" ht="18.75" customHeight="1">
      <c r="A28" s="961"/>
      <c r="B28" s="961"/>
      <c r="C28" s="961"/>
      <c r="D28" s="964"/>
      <c r="E28" s="961"/>
      <c r="F28" s="961"/>
      <c r="G28" s="961"/>
      <c r="H28" s="961"/>
      <c r="I28" s="962"/>
      <c r="J28" s="961"/>
    </row>
    <row r="29" spans="1:10" ht="18.75" customHeight="1">
      <c r="A29" s="961"/>
      <c r="B29" s="966" t="s">
        <v>855</v>
      </c>
      <c r="C29" s="961"/>
      <c r="D29" s="964"/>
      <c r="E29" s="961"/>
      <c r="F29" s="961"/>
      <c r="G29" s="961"/>
      <c r="H29" s="961"/>
      <c r="I29" s="962">
        <v>10</v>
      </c>
      <c r="J29" s="961"/>
    </row>
    <row r="30" spans="1:10" ht="18.75" customHeight="1">
      <c r="A30" s="961"/>
      <c r="B30" s="966"/>
      <c r="C30" s="961"/>
      <c r="D30" s="961"/>
      <c r="E30" s="961"/>
      <c r="F30" s="961"/>
      <c r="G30" s="961"/>
      <c r="H30" s="961"/>
      <c r="I30" s="962"/>
      <c r="J30" s="961"/>
    </row>
    <row r="31" spans="1:10" ht="18.75" customHeight="1">
      <c r="A31" s="961"/>
      <c r="B31" s="964" t="s">
        <v>854</v>
      </c>
      <c r="C31" s="961"/>
      <c r="D31" s="961"/>
      <c r="E31" s="961"/>
      <c r="F31" s="961"/>
      <c r="G31" s="961"/>
      <c r="H31" s="961"/>
      <c r="I31" s="962">
        <v>12</v>
      </c>
      <c r="J31" s="961"/>
    </row>
    <row r="32" spans="1:10" ht="18.75" customHeight="1">
      <c r="A32" s="961"/>
      <c r="B32" s="961"/>
      <c r="C32" s="961"/>
      <c r="D32" s="961"/>
      <c r="E32" s="961"/>
      <c r="F32" s="961"/>
      <c r="G32" s="961"/>
      <c r="H32" s="961"/>
      <c r="I32" s="962"/>
      <c r="J32" s="961"/>
    </row>
    <row r="33" spans="1:10" ht="18.75" customHeight="1">
      <c r="A33" s="961"/>
      <c r="B33" s="961" t="s">
        <v>649</v>
      </c>
      <c r="C33" s="961"/>
      <c r="D33" s="961"/>
      <c r="E33" s="961"/>
      <c r="F33" s="961"/>
      <c r="G33" s="961"/>
      <c r="H33" s="961"/>
      <c r="I33" s="962">
        <v>13</v>
      </c>
      <c r="J33" s="961"/>
    </row>
    <row r="34" spans="1:10" ht="18.75" customHeight="1">
      <c r="A34" s="961"/>
      <c r="B34" s="961"/>
      <c r="C34" s="961"/>
      <c r="D34" s="961"/>
      <c r="E34" s="961"/>
      <c r="F34" s="961"/>
      <c r="G34" s="961"/>
      <c r="H34" s="961"/>
      <c r="I34" s="961"/>
      <c r="J34" s="961"/>
    </row>
    <row r="35" spans="1:10" ht="18.75" customHeight="1">
      <c r="A35" s="959"/>
      <c r="B35" s="959"/>
      <c r="C35" s="959"/>
      <c r="D35" s="959"/>
      <c r="E35" s="959"/>
      <c r="F35" s="959"/>
      <c r="G35" s="959"/>
      <c r="H35" s="959"/>
      <c r="I35" s="959"/>
      <c r="J35" s="959"/>
    </row>
    <row r="36" spans="1:10" ht="28.5">
      <c r="A36" s="959"/>
      <c r="B36" s="1360" t="s">
        <v>650</v>
      </c>
      <c r="C36" s="1360"/>
      <c r="D36" s="1360"/>
      <c r="E36" s="1360"/>
      <c r="F36" s="1360"/>
      <c r="G36" s="1360"/>
      <c r="H36" s="1360"/>
      <c r="I36" s="1360"/>
      <c r="J36" s="959"/>
    </row>
    <row r="37" spans="1:10" ht="18.75" customHeight="1">
      <c r="A37" s="959"/>
      <c r="B37" s="959"/>
      <c r="C37" s="959"/>
      <c r="D37" s="959"/>
      <c r="E37" s="959"/>
      <c r="F37" s="959"/>
      <c r="G37" s="959"/>
      <c r="H37" s="959"/>
      <c r="I37" s="959"/>
      <c r="J37" s="959"/>
    </row>
    <row r="38" spans="1:10" ht="18.75" customHeight="1">
      <c r="A38" s="959"/>
      <c r="B38" s="959"/>
      <c r="C38" s="959"/>
      <c r="D38" s="959"/>
      <c r="E38" s="959"/>
      <c r="F38" s="959"/>
      <c r="G38" s="959"/>
      <c r="H38" s="959"/>
      <c r="I38" s="959"/>
      <c r="J38" s="959"/>
    </row>
    <row r="39" spans="1:10" ht="18.75" customHeight="1">
      <c r="A39" s="1357"/>
      <c r="B39" s="1357"/>
      <c r="C39" s="1357"/>
      <c r="D39" s="1357"/>
      <c r="E39" s="1357"/>
      <c r="F39" s="1357"/>
      <c r="G39" s="1357"/>
      <c r="H39" s="1357"/>
      <c r="I39" s="1357"/>
      <c r="J39" s="1357"/>
    </row>
    <row r="40" ht="18.75" customHeight="1"/>
    <row r="41" ht="18.75" customHeight="1"/>
    <row r="42" ht="18.75" customHeight="1"/>
    <row r="43" ht="18.75" customHeight="1"/>
    <row r="44" ht="18.75" customHeight="1">
      <c r="J44" s="22"/>
    </row>
    <row r="45" ht="17.25" customHeight="1"/>
    <row r="46" ht="17.25" customHeight="1"/>
    <row r="47" ht="17.25" customHeight="1"/>
    <row r="48" ht="17.25" customHeight="1"/>
    <row r="49" ht="17.25" customHeight="1"/>
    <row r="50" ht="17.25" customHeight="1"/>
    <row r="51" ht="17.25" customHeight="1"/>
  </sheetData>
  <sheetProtection/>
  <mergeCells count="7">
    <mergeCell ref="A1:J1"/>
    <mergeCell ref="A3:J3"/>
    <mergeCell ref="A2:J2"/>
    <mergeCell ref="A39:J39"/>
    <mergeCell ref="B5:I5"/>
    <mergeCell ref="A8:J8"/>
    <mergeCell ref="B36:I36"/>
  </mergeCells>
  <printOptions horizontalCentered="1" verticalCentered="1"/>
  <pageMargins left="0.3937007874015748" right="0.3937007874015748" top="0.5905511811023623" bottom="0.5905511811023623" header="0.5118110236220472"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A1:W42"/>
  <sheetViews>
    <sheetView workbookViewId="0" topLeftCell="A1">
      <pane xSplit="3" ySplit="3" topLeftCell="D4"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736</v>
      </c>
      <c r="B1" s="1081"/>
      <c r="C1" s="1081"/>
      <c r="D1" s="1082"/>
      <c r="E1" s="1082"/>
      <c r="F1" s="1082"/>
      <c r="G1" s="1082"/>
      <c r="H1" s="1082"/>
      <c r="I1" s="1082"/>
      <c r="J1" s="1082"/>
      <c r="K1" s="1083"/>
      <c r="L1" s="1083"/>
      <c r="M1" s="1083"/>
      <c r="N1" s="1083"/>
      <c r="O1" s="1083"/>
      <c r="P1" s="1083"/>
      <c r="Q1" s="1083"/>
      <c r="R1" s="1082"/>
      <c r="S1" s="1082"/>
      <c r="T1" s="1082"/>
      <c r="U1" s="1082"/>
      <c r="V1" s="1082"/>
      <c r="W1" s="1084" t="s">
        <v>770</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8" t="s">
        <v>721</v>
      </c>
      <c r="E3" s="1097" t="s">
        <v>722</v>
      </c>
      <c r="F3" s="1097" t="s">
        <v>723</v>
      </c>
      <c r="G3" s="1097" t="s">
        <v>724</v>
      </c>
      <c r="H3" s="1097" t="s">
        <v>725</v>
      </c>
      <c r="I3" s="1098" t="s">
        <v>796</v>
      </c>
      <c r="J3" s="1097"/>
      <c r="K3" s="1097" t="s">
        <v>721</v>
      </c>
      <c r="L3" s="1097" t="s">
        <v>722</v>
      </c>
      <c r="M3" s="1097" t="s">
        <v>723</v>
      </c>
      <c r="N3" s="1097" t="s">
        <v>724</v>
      </c>
      <c r="O3" s="1097" t="s">
        <v>725</v>
      </c>
      <c r="P3" s="1098" t="s">
        <v>796</v>
      </c>
      <c r="Q3" s="1097"/>
      <c r="R3" s="1097" t="s">
        <v>721</v>
      </c>
      <c r="S3" s="1097" t="s">
        <v>722</v>
      </c>
      <c r="T3" s="1097" t="s">
        <v>723</v>
      </c>
      <c r="U3" s="1097" t="s">
        <v>724</v>
      </c>
      <c r="V3" s="1097" t="s">
        <v>725</v>
      </c>
      <c r="W3" s="1097" t="s">
        <v>796</v>
      </c>
    </row>
    <row r="4" spans="1:23" s="1108" customFormat="1" ht="12" customHeight="1">
      <c r="A4" s="1100"/>
      <c r="B4" s="1101">
        <v>1</v>
      </c>
      <c r="C4" s="1102" t="s">
        <v>797</v>
      </c>
      <c r="D4" s="1221">
        <v>5</v>
      </c>
      <c r="E4" s="1221">
        <v>0</v>
      </c>
      <c r="F4" s="1221">
        <v>3</v>
      </c>
      <c r="G4" s="1221">
        <v>0</v>
      </c>
      <c r="H4" s="1221">
        <v>8</v>
      </c>
      <c r="I4" s="1222" t="s">
        <v>842</v>
      </c>
      <c r="J4" s="1223"/>
      <c r="K4" s="1224">
        <v>2</v>
      </c>
      <c r="L4" s="1225" t="s">
        <v>771</v>
      </c>
      <c r="M4" s="1225" t="s">
        <v>771</v>
      </c>
      <c r="N4" s="1225" t="s">
        <v>771</v>
      </c>
      <c r="O4" s="1224">
        <f aca="true" t="shared" si="0" ref="O4:O18">IF(SUM(K4:N4)=0,"",SUM(K4:N4))</f>
        <v>2</v>
      </c>
      <c r="P4" s="1222" t="s">
        <v>842</v>
      </c>
      <c r="Q4" s="1223"/>
      <c r="R4" s="1224">
        <v>3</v>
      </c>
      <c r="S4" s="1224">
        <v>0</v>
      </c>
      <c r="T4" s="1224">
        <v>3</v>
      </c>
      <c r="U4" s="1224">
        <v>0</v>
      </c>
      <c r="V4" s="1224">
        <f>IF(SUM(R4:U4)=0,"",SUM(R4:U4))</f>
        <v>6</v>
      </c>
      <c r="W4" s="1222" t="s">
        <v>842</v>
      </c>
    </row>
    <row r="5" spans="1:23" s="1108" customFormat="1" ht="12" customHeight="1">
      <c r="A5" s="1109"/>
      <c r="B5" s="1110">
        <v>2</v>
      </c>
      <c r="C5" s="1111" t="s">
        <v>799</v>
      </c>
      <c r="D5" s="1226">
        <v>2</v>
      </c>
      <c r="E5" s="1226">
        <v>0</v>
      </c>
      <c r="F5" s="1226">
        <v>1</v>
      </c>
      <c r="G5" s="1226">
        <v>1</v>
      </c>
      <c r="H5" s="1226">
        <v>4</v>
      </c>
      <c r="I5" s="1226" t="s">
        <v>800</v>
      </c>
      <c r="J5" s="1227"/>
      <c r="K5" s="1228">
        <v>1</v>
      </c>
      <c r="L5" s="1228">
        <v>0</v>
      </c>
      <c r="M5" s="1228">
        <v>0</v>
      </c>
      <c r="N5" s="1228">
        <v>0</v>
      </c>
      <c r="O5" s="1228">
        <f t="shared" si="0"/>
        <v>1</v>
      </c>
      <c r="P5" s="1226" t="s">
        <v>800</v>
      </c>
      <c r="Q5" s="1227"/>
      <c r="R5" s="1228">
        <v>1</v>
      </c>
      <c r="S5" s="1228">
        <v>0</v>
      </c>
      <c r="T5" s="1228">
        <v>1</v>
      </c>
      <c r="U5" s="1228">
        <v>1</v>
      </c>
      <c r="V5" s="1228">
        <f>IF(SUM(R5:U5)=0,"",SUM(R5:U5))</f>
        <v>3</v>
      </c>
      <c r="W5" s="1226" t="s">
        <v>800</v>
      </c>
    </row>
    <row r="6" spans="1:23" s="1108" customFormat="1" ht="12" customHeight="1">
      <c r="A6" s="1109"/>
      <c r="B6" s="1110">
        <v>3</v>
      </c>
      <c r="C6" s="1111" t="s">
        <v>835</v>
      </c>
      <c r="D6" s="1226">
        <v>0</v>
      </c>
      <c r="E6" s="1226">
        <v>1</v>
      </c>
      <c r="F6" s="1226">
        <v>1</v>
      </c>
      <c r="G6" s="1226">
        <v>4</v>
      </c>
      <c r="H6" s="1226">
        <v>6</v>
      </c>
      <c r="I6" s="1226" t="s">
        <v>800</v>
      </c>
      <c r="J6" s="1227"/>
      <c r="K6" s="1228">
        <v>0</v>
      </c>
      <c r="L6" s="1229" t="s">
        <v>771</v>
      </c>
      <c r="M6" s="1228">
        <v>1</v>
      </c>
      <c r="N6" s="1228">
        <v>2</v>
      </c>
      <c r="O6" s="1228">
        <f t="shared" si="0"/>
        <v>3</v>
      </c>
      <c r="P6" s="1226" t="s">
        <v>800</v>
      </c>
      <c r="Q6" s="1227"/>
      <c r="R6" s="1228">
        <v>0</v>
      </c>
      <c r="S6" s="1228">
        <v>1</v>
      </c>
      <c r="T6" s="1228"/>
      <c r="U6" s="1228">
        <v>2</v>
      </c>
      <c r="V6" s="1228">
        <f>IF(SUM(R6:U6)=0,"",SUM(R6:U6))</f>
        <v>3</v>
      </c>
      <c r="W6" s="1226" t="s">
        <v>800</v>
      </c>
    </row>
    <row r="7" spans="1:23" s="1108" customFormat="1" ht="12" customHeight="1">
      <c r="A7" s="1109"/>
      <c r="B7" s="1110">
        <v>4</v>
      </c>
      <c r="C7" s="1111" t="s">
        <v>802</v>
      </c>
      <c r="D7" s="1230">
        <v>0</v>
      </c>
      <c r="E7" s="1230">
        <v>1</v>
      </c>
      <c r="F7" s="1230">
        <v>3</v>
      </c>
      <c r="G7" s="1226" t="s">
        <v>803</v>
      </c>
      <c r="H7" s="1230">
        <f>IF(SUM(D7:G7)=0,"",SUM(D7:G7))</f>
        <v>4</v>
      </c>
      <c r="I7" s="1231">
        <v>6</v>
      </c>
      <c r="J7" s="1227"/>
      <c r="K7" s="1228">
        <v>0</v>
      </c>
      <c r="L7" s="1232">
        <v>1</v>
      </c>
      <c r="M7" s="1228">
        <v>3</v>
      </c>
      <c r="N7" s="1226" t="s">
        <v>803</v>
      </c>
      <c r="O7" s="1228">
        <f t="shared" si="0"/>
        <v>4</v>
      </c>
      <c r="P7" s="1233">
        <v>2</v>
      </c>
      <c r="Q7" s="1227"/>
      <c r="R7" s="1228">
        <v>0</v>
      </c>
      <c r="S7" s="1228">
        <v>0</v>
      </c>
      <c r="T7" s="1228">
        <v>0</v>
      </c>
      <c r="U7" s="1226" t="s">
        <v>803</v>
      </c>
      <c r="V7" s="1228">
        <v>0</v>
      </c>
      <c r="W7" s="1233">
        <v>4</v>
      </c>
    </row>
    <row r="8" spans="1:23" s="1108" customFormat="1" ht="12" customHeight="1">
      <c r="A8" s="1109"/>
      <c r="B8" s="1110">
        <v>5</v>
      </c>
      <c r="C8" s="1111" t="s">
        <v>804</v>
      </c>
      <c r="D8" s="1226">
        <v>0</v>
      </c>
      <c r="E8" s="1226">
        <v>2</v>
      </c>
      <c r="F8" s="1226">
        <v>2</v>
      </c>
      <c r="G8" s="1226" t="s">
        <v>805</v>
      </c>
      <c r="H8" s="1226">
        <v>4</v>
      </c>
      <c r="I8" s="1226">
        <v>2</v>
      </c>
      <c r="J8" s="1227"/>
      <c r="K8" s="1228">
        <v>0</v>
      </c>
      <c r="L8" s="1228">
        <v>0</v>
      </c>
      <c r="M8" s="1228">
        <v>1</v>
      </c>
      <c r="N8" s="1226" t="s">
        <v>805</v>
      </c>
      <c r="O8" s="1228">
        <f t="shared" si="0"/>
        <v>1</v>
      </c>
      <c r="P8" s="1233"/>
      <c r="Q8" s="1227"/>
      <c r="R8" s="1228">
        <v>0</v>
      </c>
      <c r="S8" s="1228">
        <v>2</v>
      </c>
      <c r="T8" s="1228">
        <v>1</v>
      </c>
      <c r="U8" s="1226" t="s">
        <v>805</v>
      </c>
      <c r="V8" s="1228">
        <f aca="true" t="shared" si="1" ref="V8:V18">IF(SUM(R8:U8)=0,"",SUM(R8:U8))</f>
        <v>3</v>
      </c>
      <c r="W8" s="1233">
        <v>2</v>
      </c>
    </row>
    <row r="9" spans="1:23" s="1108" customFormat="1" ht="12" customHeight="1">
      <c r="A9" s="1109"/>
      <c r="B9" s="1110">
        <v>6</v>
      </c>
      <c r="C9" s="1111" t="s">
        <v>806</v>
      </c>
      <c r="D9" s="1230">
        <v>2</v>
      </c>
      <c r="E9" s="1230">
        <v>2</v>
      </c>
      <c r="F9" s="1230">
        <v>6</v>
      </c>
      <c r="G9" s="1230">
        <v>1</v>
      </c>
      <c r="H9" s="1230">
        <v>11</v>
      </c>
      <c r="I9" s="1231">
        <v>1</v>
      </c>
      <c r="J9" s="1227"/>
      <c r="K9" s="1228">
        <v>1</v>
      </c>
      <c r="L9" s="1228">
        <v>1</v>
      </c>
      <c r="M9" s="1228">
        <v>4</v>
      </c>
      <c r="N9" s="1228">
        <v>0</v>
      </c>
      <c r="O9" s="1228">
        <f t="shared" si="0"/>
        <v>6</v>
      </c>
      <c r="P9" s="1233">
        <v>1</v>
      </c>
      <c r="Q9" s="1227"/>
      <c r="R9" s="1228">
        <v>1</v>
      </c>
      <c r="S9" s="1228">
        <v>1</v>
      </c>
      <c r="T9" s="1228">
        <v>2</v>
      </c>
      <c r="U9" s="1228">
        <v>1</v>
      </c>
      <c r="V9" s="1228">
        <f t="shared" si="1"/>
        <v>5</v>
      </c>
      <c r="W9" s="1233">
        <v>0</v>
      </c>
    </row>
    <row r="10" spans="1:23" s="1108" customFormat="1" ht="12" customHeight="1">
      <c r="A10" s="1109"/>
      <c r="B10" s="1110">
        <v>7</v>
      </c>
      <c r="C10" s="1111" t="s">
        <v>807</v>
      </c>
      <c r="D10" s="1226">
        <v>11</v>
      </c>
      <c r="E10" s="1226">
        <v>9</v>
      </c>
      <c r="F10" s="1226">
        <v>15</v>
      </c>
      <c r="G10" s="1226">
        <v>16</v>
      </c>
      <c r="H10" s="1226">
        <v>51</v>
      </c>
      <c r="I10" s="1226" t="s">
        <v>842</v>
      </c>
      <c r="J10" s="1227"/>
      <c r="K10" s="1234">
        <v>5</v>
      </c>
      <c r="L10" s="1234">
        <v>3</v>
      </c>
      <c r="M10" s="1234">
        <v>5</v>
      </c>
      <c r="N10" s="1234">
        <v>8</v>
      </c>
      <c r="O10" s="1234">
        <f t="shared" si="0"/>
        <v>21</v>
      </c>
      <c r="P10" s="1226" t="s">
        <v>842</v>
      </c>
      <c r="Q10" s="1227"/>
      <c r="R10" s="1234">
        <v>6</v>
      </c>
      <c r="S10" s="1234">
        <v>6</v>
      </c>
      <c r="T10" s="1234">
        <v>10</v>
      </c>
      <c r="U10" s="1234">
        <v>8</v>
      </c>
      <c r="V10" s="1234">
        <f t="shared" si="1"/>
        <v>30</v>
      </c>
      <c r="W10" s="1226" t="s">
        <v>842</v>
      </c>
    </row>
    <row r="11" spans="1:23" s="1108" customFormat="1" ht="12" customHeight="1">
      <c r="A11" s="1109"/>
      <c r="B11" s="1110">
        <v>8</v>
      </c>
      <c r="C11" s="1111" t="s">
        <v>809</v>
      </c>
      <c r="D11" s="1226">
        <v>11</v>
      </c>
      <c r="E11" s="1226">
        <v>9</v>
      </c>
      <c r="F11" s="1226">
        <v>21</v>
      </c>
      <c r="G11" s="1226">
        <v>44</v>
      </c>
      <c r="H11" s="1226">
        <v>85</v>
      </c>
      <c r="I11" s="1226">
        <v>99</v>
      </c>
      <c r="J11" s="1227"/>
      <c r="K11" s="1228">
        <v>3</v>
      </c>
      <c r="L11" s="1228">
        <v>6</v>
      </c>
      <c r="M11" s="1228">
        <v>8</v>
      </c>
      <c r="N11" s="1228">
        <v>23</v>
      </c>
      <c r="O11" s="1228">
        <f t="shared" si="0"/>
        <v>40</v>
      </c>
      <c r="P11" s="1233">
        <v>44</v>
      </c>
      <c r="Q11" s="1227"/>
      <c r="R11" s="1228">
        <v>8</v>
      </c>
      <c r="S11" s="1228">
        <v>3</v>
      </c>
      <c r="T11" s="1228">
        <v>13</v>
      </c>
      <c r="U11" s="1228">
        <v>21</v>
      </c>
      <c r="V11" s="1228">
        <f t="shared" si="1"/>
        <v>45</v>
      </c>
      <c r="W11" s="1233">
        <v>55</v>
      </c>
    </row>
    <row r="12" spans="1:23" s="1108" customFormat="1" ht="12" customHeight="1">
      <c r="A12" s="1109"/>
      <c r="B12" s="1110">
        <v>9</v>
      </c>
      <c r="C12" s="1111" t="s">
        <v>836</v>
      </c>
      <c r="D12" s="1226">
        <v>5</v>
      </c>
      <c r="E12" s="1226">
        <v>4</v>
      </c>
      <c r="F12" s="1226">
        <v>1</v>
      </c>
      <c r="G12" s="1226">
        <v>4</v>
      </c>
      <c r="H12" s="1226">
        <v>14</v>
      </c>
      <c r="I12" s="1226">
        <v>317</v>
      </c>
      <c r="J12" s="1227"/>
      <c r="K12" s="1226">
        <v>0</v>
      </c>
      <c r="L12" s="1228">
        <v>1</v>
      </c>
      <c r="M12" s="1228">
        <v>1</v>
      </c>
      <c r="N12" s="1228">
        <v>1</v>
      </c>
      <c r="O12" s="1228">
        <f t="shared" si="0"/>
        <v>3</v>
      </c>
      <c r="P12" s="1226" t="s">
        <v>842</v>
      </c>
      <c r="Q12" s="1227"/>
      <c r="R12" s="1228">
        <v>5</v>
      </c>
      <c r="S12" s="1228">
        <v>3</v>
      </c>
      <c r="T12" s="1228">
        <v>0</v>
      </c>
      <c r="U12" s="1228">
        <v>3</v>
      </c>
      <c r="V12" s="1228">
        <f t="shared" si="1"/>
        <v>11</v>
      </c>
      <c r="W12" s="1226" t="s">
        <v>842</v>
      </c>
    </row>
    <row r="13" spans="1:23" s="1108" customFormat="1" ht="12" customHeight="1">
      <c r="A13" s="1109"/>
      <c r="B13" s="1110">
        <v>10</v>
      </c>
      <c r="C13" s="1111" t="s">
        <v>812</v>
      </c>
      <c r="D13" s="1235">
        <v>39</v>
      </c>
      <c r="E13" s="1235">
        <v>28</v>
      </c>
      <c r="F13" s="1235">
        <v>40</v>
      </c>
      <c r="G13" s="1235">
        <v>35</v>
      </c>
      <c r="H13" s="1235">
        <v>142</v>
      </c>
      <c r="I13" s="1236">
        <v>202</v>
      </c>
      <c r="J13" s="1227"/>
      <c r="K13" s="1234">
        <v>15</v>
      </c>
      <c r="L13" s="1234">
        <v>10</v>
      </c>
      <c r="M13" s="1234">
        <v>11</v>
      </c>
      <c r="N13" s="1234">
        <v>13</v>
      </c>
      <c r="O13" s="1234">
        <f t="shared" si="0"/>
        <v>49</v>
      </c>
      <c r="P13" s="1236">
        <v>82</v>
      </c>
      <c r="Q13" s="1227"/>
      <c r="R13" s="1234">
        <v>24</v>
      </c>
      <c r="S13" s="1234">
        <v>18</v>
      </c>
      <c r="T13" s="1234">
        <v>29</v>
      </c>
      <c r="U13" s="1234">
        <v>22</v>
      </c>
      <c r="V13" s="1234">
        <f t="shared" si="1"/>
        <v>93</v>
      </c>
      <c r="W13" s="1236">
        <v>120</v>
      </c>
    </row>
    <row r="14" spans="1:23" s="1108" customFormat="1" ht="12" customHeight="1">
      <c r="A14" s="1109"/>
      <c r="B14" s="1110">
        <v>11</v>
      </c>
      <c r="C14" s="1111" t="s">
        <v>813</v>
      </c>
      <c r="D14" s="1230">
        <v>19</v>
      </c>
      <c r="E14" s="1230">
        <v>11</v>
      </c>
      <c r="F14" s="1230">
        <v>15</v>
      </c>
      <c r="G14" s="1230">
        <v>16</v>
      </c>
      <c r="H14" s="1230">
        <v>61</v>
      </c>
      <c r="I14" s="1231">
        <v>135</v>
      </c>
      <c r="J14" s="1227"/>
      <c r="K14" s="1228">
        <v>11</v>
      </c>
      <c r="L14" s="1228">
        <v>2</v>
      </c>
      <c r="M14" s="1228">
        <v>3</v>
      </c>
      <c r="N14" s="1228">
        <v>7</v>
      </c>
      <c r="O14" s="1228">
        <f t="shared" si="0"/>
        <v>23</v>
      </c>
      <c r="P14" s="1233">
        <v>43</v>
      </c>
      <c r="Q14" s="1227"/>
      <c r="R14" s="1228">
        <v>8</v>
      </c>
      <c r="S14" s="1228">
        <v>9</v>
      </c>
      <c r="T14" s="1228">
        <v>12</v>
      </c>
      <c r="U14" s="1228">
        <v>9</v>
      </c>
      <c r="V14" s="1228">
        <f t="shared" si="1"/>
        <v>38</v>
      </c>
      <c r="W14" s="1233">
        <v>92</v>
      </c>
    </row>
    <row r="15" spans="1:23" s="1108" customFormat="1" ht="12" customHeight="1">
      <c r="A15" s="1109"/>
      <c r="B15" s="1110">
        <v>12</v>
      </c>
      <c r="C15" s="1111" t="s">
        <v>814</v>
      </c>
      <c r="D15" s="1230">
        <v>3</v>
      </c>
      <c r="E15" s="1230">
        <v>1</v>
      </c>
      <c r="F15" s="1230">
        <v>3</v>
      </c>
      <c r="G15" s="1230">
        <v>1</v>
      </c>
      <c r="H15" s="1230">
        <v>8</v>
      </c>
      <c r="I15" s="1231">
        <v>231</v>
      </c>
      <c r="J15" s="1227"/>
      <c r="K15" s="1228">
        <v>1</v>
      </c>
      <c r="L15" s="1228">
        <v>0</v>
      </c>
      <c r="M15" s="1228">
        <v>0</v>
      </c>
      <c r="N15" s="1228">
        <v>0</v>
      </c>
      <c r="O15" s="1228">
        <f t="shared" si="0"/>
        <v>1</v>
      </c>
      <c r="P15" s="1233">
        <v>66</v>
      </c>
      <c r="Q15" s="1227"/>
      <c r="R15" s="1228">
        <v>2</v>
      </c>
      <c r="S15" s="1228">
        <v>1</v>
      </c>
      <c r="T15" s="1228">
        <v>3</v>
      </c>
      <c r="U15" s="1228">
        <v>1</v>
      </c>
      <c r="V15" s="1228">
        <f t="shared" si="1"/>
        <v>7</v>
      </c>
      <c r="W15" s="1233">
        <v>165</v>
      </c>
    </row>
    <row r="16" spans="1:23" s="1108" customFormat="1" ht="12" customHeight="1">
      <c r="A16" s="1109"/>
      <c r="B16" s="1110">
        <v>13</v>
      </c>
      <c r="C16" s="1111" t="s">
        <v>815</v>
      </c>
      <c r="D16" s="1230">
        <v>6</v>
      </c>
      <c r="E16" s="1230">
        <v>4</v>
      </c>
      <c r="F16" s="1230">
        <v>8</v>
      </c>
      <c r="G16" s="1230">
        <v>8</v>
      </c>
      <c r="H16" s="1230">
        <v>26</v>
      </c>
      <c r="I16" s="1226" t="s">
        <v>760</v>
      </c>
      <c r="J16" s="1227"/>
      <c r="K16" s="1228">
        <v>2</v>
      </c>
      <c r="L16" s="1228">
        <v>2</v>
      </c>
      <c r="M16" s="1228">
        <v>3</v>
      </c>
      <c r="N16" s="1228">
        <v>2</v>
      </c>
      <c r="O16" s="1228">
        <f t="shared" si="0"/>
        <v>9</v>
      </c>
      <c r="P16" s="1226" t="s">
        <v>760</v>
      </c>
      <c r="Q16" s="1227"/>
      <c r="R16" s="1228">
        <v>4</v>
      </c>
      <c r="S16" s="1228">
        <v>2</v>
      </c>
      <c r="T16" s="1228">
        <v>5</v>
      </c>
      <c r="U16" s="1228">
        <v>6</v>
      </c>
      <c r="V16" s="1230">
        <f t="shared" si="1"/>
        <v>17</v>
      </c>
      <c r="W16" s="1226" t="s">
        <v>760</v>
      </c>
    </row>
    <row r="17" spans="1:23" s="1108" customFormat="1" ht="12" customHeight="1">
      <c r="A17" s="1109"/>
      <c r="B17" s="1110">
        <v>14</v>
      </c>
      <c r="C17" s="1111" t="s">
        <v>816</v>
      </c>
      <c r="D17" s="1230">
        <v>16</v>
      </c>
      <c r="E17" s="1230">
        <v>15</v>
      </c>
      <c r="F17" s="1230">
        <v>10</v>
      </c>
      <c r="G17" s="1230">
        <v>21</v>
      </c>
      <c r="H17" s="1230">
        <v>62</v>
      </c>
      <c r="I17" s="1231">
        <v>13</v>
      </c>
      <c r="J17" s="1227"/>
      <c r="K17" s="1228">
        <v>9</v>
      </c>
      <c r="L17" s="1228">
        <v>6</v>
      </c>
      <c r="M17" s="1228">
        <v>2</v>
      </c>
      <c r="N17" s="1228">
        <v>13</v>
      </c>
      <c r="O17" s="1230">
        <f t="shared" si="0"/>
        <v>30</v>
      </c>
      <c r="P17" s="1233">
        <v>2</v>
      </c>
      <c r="Q17" s="1227"/>
      <c r="R17" s="1228">
        <v>7</v>
      </c>
      <c r="S17" s="1228">
        <v>9</v>
      </c>
      <c r="T17" s="1228">
        <v>8</v>
      </c>
      <c r="U17" s="1228">
        <v>8</v>
      </c>
      <c r="V17" s="1230">
        <f t="shared" si="1"/>
        <v>32</v>
      </c>
      <c r="W17" s="1233">
        <v>11</v>
      </c>
    </row>
    <row r="18" spans="1:23" s="1108" customFormat="1" ht="12" customHeight="1">
      <c r="A18" s="1109"/>
      <c r="B18" s="1110">
        <v>15</v>
      </c>
      <c r="C18" s="1111" t="s">
        <v>817</v>
      </c>
      <c r="D18" s="1230">
        <v>1</v>
      </c>
      <c r="E18" s="1230">
        <v>4</v>
      </c>
      <c r="F18" s="1230">
        <v>2</v>
      </c>
      <c r="G18" s="1230">
        <v>5</v>
      </c>
      <c r="H18" s="1230">
        <v>12</v>
      </c>
      <c r="I18" s="1226" t="s">
        <v>805</v>
      </c>
      <c r="J18" s="1227"/>
      <c r="K18" s="1228">
        <v>1</v>
      </c>
      <c r="L18" s="1228">
        <v>2</v>
      </c>
      <c r="M18" s="1229" t="s">
        <v>771</v>
      </c>
      <c r="N18" s="1228">
        <v>4</v>
      </c>
      <c r="O18" s="1230">
        <f t="shared" si="0"/>
        <v>7</v>
      </c>
      <c r="P18" s="1226" t="s">
        <v>805</v>
      </c>
      <c r="Q18" s="1227"/>
      <c r="R18" s="1228">
        <v>0</v>
      </c>
      <c r="S18" s="1228">
        <v>2</v>
      </c>
      <c r="T18" s="1228">
        <v>2</v>
      </c>
      <c r="U18" s="1228">
        <v>1</v>
      </c>
      <c r="V18" s="1230">
        <f t="shared" si="1"/>
        <v>5</v>
      </c>
      <c r="W18" s="1226" t="s">
        <v>805</v>
      </c>
    </row>
    <row r="19" spans="1:23" s="1108" customFormat="1" ht="12" customHeight="1">
      <c r="A19" s="1109"/>
      <c r="B19" s="1110">
        <v>16</v>
      </c>
      <c r="C19" s="1111" t="s">
        <v>818</v>
      </c>
      <c r="D19" s="1226" t="s">
        <v>843</v>
      </c>
      <c r="E19" s="1226" t="s">
        <v>843</v>
      </c>
      <c r="F19" s="1226" t="s">
        <v>843</v>
      </c>
      <c r="G19" s="1226" t="s">
        <v>843</v>
      </c>
      <c r="H19" s="1226" t="s">
        <v>843</v>
      </c>
      <c r="I19" s="1226" t="s">
        <v>843</v>
      </c>
      <c r="J19" s="1227"/>
      <c r="K19" s="1226" t="s">
        <v>843</v>
      </c>
      <c r="L19" s="1226" t="s">
        <v>843</v>
      </c>
      <c r="M19" s="1226" t="s">
        <v>843</v>
      </c>
      <c r="N19" s="1226" t="s">
        <v>843</v>
      </c>
      <c r="O19" s="1226" t="s">
        <v>843</v>
      </c>
      <c r="P19" s="1226" t="s">
        <v>843</v>
      </c>
      <c r="Q19" s="1227"/>
      <c r="R19" s="1226" t="s">
        <v>843</v>
      </c>
      <c r="S19" s="1226" t="s">
        <v>843</v>
      </c>
      <c r="T19" s="1226" t="s">
        <v>843</v>
      </c>
      <c r="U19" s="1226" t="s">
        <v>843</v>
      </c>
      <c r="V19" s="1226" t="s">
        <v>843</v>
      </c>
      <c r="W19" s="1226" t="s">
        <v>843</v>
      </c>
    </row>
    <row r="20" spans="1:23" s="1108" customFormat="1" ht="12" customHeight="1">
      <c r="A20" s="1109"/>
      <c r="B20" s="1110">
        <v>17</v>
      </c>
      <c r="C20" s="1111" t="s">
        <v>794</v>
      </c>
      <c r="D20" s="1237" t="s">
        <v>844</v>
      </c>
      <c r="E20" s="1237" t="s">
        <v>844</v>
      </c>
      <c r="F20" s="1237" t="s">
        <v>844</v>
      </c>
      <c r="G20" s="1237" t="s">
        <v>844</v>
      </c>
      <c r="H20" s="1237" t="s">
        <v>844</v>
      </c>
      <c r="I20" s="1237" t="s">
        <v>844</v>
      </c>
      <c r="J20" s="1227"/>
      <c r="K20" s="1237" t="s">
        <v>844</v>
      </c>
      <c r="L20" s="1237" t="s">
        <v>844</v>
      </c>
      <c r="M20" s="1237" t="s">
        <v>844</v>
      </c>
      <c r="N20" s="1237" t="s">
        <v>844</v>
      </c>
      <c r="O20" s="1237" t="s">
        <v>844</v>
      </c>
      <c r="P20" s="1237" t="s">
        <v>844</v>
      </c>
      <c r="Q20" s="1238"/>
      <c r="R20" s="1237" t="s">
        <v>844</v>
      </c>
      <c r="S20" s="1237" t="s">
        <v>844</v>
      </c>
      <c r="T20" s="1237" t="s">
        <v>844</v>
      </c>
      <c r="U20" s="1237" t="s">
        <v>844</v>
      </c>
      <c r="V20" s="1237" t="s">
        <v>844</v>
      </c>
      <c r="W20" s="1237" t="s">
        <v>844</v>
      </c>
    </row>
    <row r="21" spans="1:23" s="1108" customFormat="1" ht="12" customHeight="1">
      <c r="A21" s="1109"/>
      <c r="B21" s="1110">
        <v>18</v>
      </c>
      <c r="C21" s="1111" t="s">
        <v>795</v>
      </c>
      <c r="D21" s="1230">
        <v>4</v>
      </c>
      <c r="E21" s="1230">
        <v>4</v>
      </c>
      <c r="F21" s="1230">
        <v>2</v>
      </c>
      <c r="G21" s="1230">
        <v>9</v>
      </c>
      <c r="H21" s="1230">
        <v>19</v>
      </c>
      <c r="I21" s="1226" t="s">
        <v>842</v>
      </c>
      <c r="J21" s="1227"/>
      <c r="K21" s="1228">
        <v>3</v>
      </c>
      <c r="L21" s="1228">
        <v>1</v>
      </c>
      <c r="M21" s="1228">
        <v>1</v>
      </c>
      <c r="N21" s="1228">
        <v>2</v>
      </c>
      <c r="O21" s="1230">
        <f>IF(SUM(K21:N21)=0,"",SUM(K21:N21))</f>
        <v>7</v>
      </c>
      <c r="P21" s="1226" t="s">
        <v>842</v>
      </c>
      <c r="Q21" s="1239"/>
      <c r="R21" s="1228">
        <v>1</v>
      </c>
      <c r="S21" s="1228">
        <v>3</v>
      </c>
      <c r="T21" s="1228">
        <v>1</v>
      </c>
      <c r="U21" s="1228">
        <v>7</v>
      </c>
      <c r="V21" s="1230">
        <f>IF(SUM(R21:U21)=0,"",SUM(R21:U21))</f>
        <v>12</v>
      </c>
      <c r="W21" s="1226" t="s">
        <v>842</v>
      </c>
    </row>
    <row r="22" spans="1:23" s="1108" customFormat="1" ht="12" customHeight="1">
      <c r="A22" s="1109"/>
      <c r="B22" s="1110">
        <v>19</v>
      </c>
      <c r="C22" s="1111" t="s">
        <v>819</v>
      </c>
      <c r="D22" s="1230">
        <v>31</v>
      </c>
      <c r="E22" s="1230">
        <v>33</v>
      </c>
      <c r="F22" s="1230">
        <v>45</v>
      </c>
      <c r="G22" s="1230">
        <v>42</v>
      </c>
      <c r="H22" s="1230">
        <v>151</v>
      </c>
      <c r="I22" s="1231">
        <v>38</v>
      </c>
      <c r="J22" s="1227"/>
      <c r="K22" s="1228">
        <v>9</v>
      </c>
      <c r="L22" s="1228">
        <v>10</v>
      </c>
      <c r="M22" s="1228">
        <v>15</v>
      </c>
      <c r="N22" s="1228">
        <v>18</v>
      </c>
      <c r="O22" s="1230">
        <f>IF(SUM(K22:N22)=0,"",SUM(K22:N22))</f>
        <v>52</v>
      </c>
      <c r="P22" s="1233">
        <v>10</v>
      </c>
      <c r="Q22" s="1227"/>
      <c r="R22" s="1228">
        <v>22</v>
      </c>
      <c r="S22" s="1228">
        <v>23</v>
      </c>
      <c r="T22" s="1228">
        <v>30</v>
      </c>
      <c r="U22" s="1228">
        <v>24</v>
      </c>
      <c r="V22" s="1230">
        <f>IF(SUM(R22:U22)=0,"",SUM(R22:U22))</f>
        <v>99</v>
      </c>
      <c r="W22" s="1233">
        <v>28</v>
      </c>
    </row>
    <row r="23" spans="1:23" s="1108" customFormat="1" ht="12" customHeight="1">
      <c r="A23" s="1109"/>
      <c r="B23" s="1110">
        <v>20</v>
      </c>
      <c r="C23" s="1111" t="s">
        <v>820</v>
      </c>
      <c r="D23" s="1230">
        <v>1</v>
      </c>
      <c r="E23" s="1230">
        <v>2</v>
      </c>
      <c r="F23" s="1230">
        <v>8</v>
      </c>
      <c r="G23" s="1230">
        <v>1</v>
      </c>
      <c r="H23" s="1230">
        <v>12</v>
      </c>
      <c r="I23" s="1231">
        <v>13</v>
      </c>
      <c r="J23" s="1227"/>
      <c r="K23" s="1229" t="s">
        <v>771</v>
      </c>
      <c r="L23" s="1229" t="s">
        <v>771</v>
      </c>
      <c r="M23" s="1228">
        <v>2</v>
      </c>
      <c r="N23" s="1229" t="s">
        <v>771</v>
      </c>
      <c r="O23" s="1230">
        <f>IF(SUM(K23:N23)=0,"",SUM(K23:N23))</f>
        <v>2</v>
      </c>
      <c r="P23" s="1233">
        <v>2</v>
      </c>
      <c r="Q23" s="1238"/>
      <c r="R23" s="1228">
        <v>1</v>
      </c>
      <c r="S23" s="1228">
        <v>2</v>
      </c>
      <c r="T23" s="1228">
        <v>6</v>
      </c>
      <c r="U23" s="1228">
        <v>1</v>
      </c>
      <c r="V23" s="1230">
        <f>IF(SUM(R23:U23)=0,"",SUM(R23:U23))</f>
        <v>10</v>
      </c>
      <c r="W23" s="1233">
        <v>11</v>
      </c>
    </row>
    <row r="24" spans="1:23" s="1108" customFormat="1" ht="12" customHeight="1">
      <c r="A24" s="1109"/>
      <c r="B24" s="1110">
        <v>21</v>
      </c>
      <c r="C24" s="1111" t="s">
        <v>821</v>
      </c>
      <c r="D24" s="1226">
        <v>40</v>
      </c>
      <c r="E24" s="1226">
        <v>9</v>
      </c>
      <c r="F24" s="1226">
        <v>9</v>
      </c>
      <c r="G24" s="1226">
        <v>8</v>
      </c>
      <c r="H24" s="1226">
        <v>66</v>
      </c>
      <c r="I24" s="1226" t="s">
        <v>842</v>
      </c>
      <c r="J24" s="1227"/>
      <c r="K24" s="1228">
        <v>17</v>
      </c>
      <c r="L24" s="1228">
        <v>3</v>
      </c>
      <c r="M24" s="1228">
        <v>2</v>
      </c>
      <c r="N24" s="1228">
        <v>5</v>
      </c>
      <c r="O24" s="1230">
        <f>IF(SUM(K24:N24)=0,"",SUM(K24:N24))</f>
        <v>27</v>
      </c>
      <c r="P24" s="1226" t="s">
        <v>842</v>
      </c>
      <c r="Q24" s="1227"/>
      <c r="R24" s="1228">
        <v>23</v>
      </c>
      <c r="S24" s="1228">
        <v>6</v>
      </c>
      <c r="T24" s="1228">
        <v>7</v>
      </c>
      <c r="U24" s="1228">
        <v>3</v>
      </c>
      <c r="V24" s="1230">
        <f>IF(SUM(R24:U24)=0,"",SUM(R24:U24))</f>
        <v>39</v>
      </c>
      <c r="W24" s="1226" t="s">
        <v>842</v>
      </c>
    </row>
    <row r="25" spans="1:23" s="1108" customFormat="1" ht="12" customHeight="1">
      <c r="A25" s="1109"/>
      <c r="B25" s="1110">
        <v>22</v>
      </c>
      <c r="C25" s="1111" t="s">
        <v>822</v>
      </c>
      <c r="D25" s="1226">
        <v>100</v>
      </c>
      <c r="E25" s="1226">
        <v>67</v>
      </c>
      <c r="F25" s="1226">
        <v>61</v>
      </c>
      <c r="G25" s="1226">
        <v>81</v>
      </c>
      <c r="H25" s="1226">
        <v>309</v>
      </c>
      <c r="I25" s="1226">
        <v>446</v>
      </c>
      <c r="J25" s="1227"/>
      <c r="K25" s="1226">
        <v>38</v>
      </c>
      <c r="L25" s="1226">
        <v>17</v>
      </c>
      <c r="M25" s="1226">
        <v>20</v>
      </c>
      <c r="N25" s="1226">
        <v>49</v>
      </c>
      <c r="O25" s="1226">
        <v>124</v>
      </c>
      <c r="P25" s="1226">
        <v>172</v>
      </c>
      <c r="Q25" s="1227"/>
      <c r="R25" s="1226">
        <v>62</v>
      </c>
      <c r="S25" s="1226">
        <v>50</v>
      </c>
      <c r="T25" s="1226">
        <v>41</v>
      </c>
      <c r="U25" s="1226">
        <v>32</v>
      </c>
      <c r="V25" s="1226">
        <v>185</v>
      </c>
      <c r="W25" s="1226">
        <v>274</v>
      </c>
    </row>
    <row r="26" spans="1:23" s="1108" customFormat="1" ht="12" customHeight="1">
      <c r="A26" s="1109"/>
      <c r="B26" s="1110">
        <v>23</v>
      </c>
      <c r="C26" s="1111" t="s">
        <v>823</v>
      </c>
      <c r="D26" s="1226">
        <v>111</v>
      </c>
      <c r="E26" s="1226">
        <v>61</v>
      </c>
      <c r="F26" s="1226">
        <v>59</v>
      </c>
      <c r="G26" s="1226">
        <v>75</v>
      </c>
      <c r="H26" s="1226">
        <v>306</v>
      </c>
      <c r="I26" s="1226">
        <v>204</v>
      </c>
      <c r="J26" s="1227"/>
      <c r="K26" s="1226">
        <v>41</v>
      </c>
      <c r="L26" s="1226">
        <v>14</v>
      </c>
      <c r="M26" s="1226">
        <v>20</v>
      </c>
      <c r="N26" s="1226">
        <v>38</v>
      </c>
      <c r="O26" s="1226">
        <v>113</v>
      </c>
      <c r="P26" s="1226">
        <v>75</v>
      </c>
      <c r="Q26" s="1226"/>
      <c r="R26" s="1226">
        <v>70</v>
      </c>
      <c r="S26" s="1226">
        <v>47</v>
      </c>
      <c r="T26" s="1226">
        <v>39</v>
      </c>
      <c r="U26" s="1226">
        <v>37</v>
      </c>
      <c r="V26" s="1226">
        <v>193</v>
      </c>
      <c r="W26" s="1226">
        <v>129</v>
      </c>
    </row>
    <row r="27" spans="1:23" s="1108" customFormat="1" ht="12" customHeight="1">
      <c r="A27" s="1109"/>
      <c r="B27" s="1110">
        <v>24</v>
      </c>
      <c r="C27" s="1111" t="s">
        <v>824</v>
      </c>
      <c r="D27" s="1226">
        <v>11</v>
      </c>
      <c r="E27" s="1226">
        <v>12</v>
      </c>
      <c r="F27" s="1226">
        <v>15</v>
      </c>
      <c r="G27" s="1226">
        <v>5</v>
      </c>
      <c r="H27" s="1226">
        <v>43</v>
      </c>
      <c r="I27" s="1226" t="s">
        <v>760</v>
      </c>
      <c r="J27" s="1227"/>
      <c r="K27" s="1240">
        <v>3</v>
      </c>
      <c r="L27" s="1240">
        <v>4</v>
      </c>
      <c r="M27" s="1240">
        <v>1</v>
      </c>
      <c r="N27" s="1240">
        <v>1</v>
      </c>
      <c r="O27" s="1241">
        <f aca="true" t="shared" si="2" ref="O27:O35">IF(SUM(K27:N27)=0,"",SUM(K27:N27))</f>
        <v>9</v>
      </c>
      <c r="P27" s="1226" t="s">
        <v>760</v>
      </c>
      <c r="Q27" s="1227"/>
      <c r="R27" s="1240">
        <v>8</v>
      </c>
      <c r="S27" s="1240">
        <v>8</v>
      </c>
      <c r="T27" s="1240">
        <v>14</v>
      </c>
      <c r="U27" s="1240">
        <v>4</v>
      </c>
      <c r="V27" s="1241">
        <f aca="true" t="shared" si="3" ref="V27:V36">IF(SUM(R27:U27)=0,"",SUM(R27:U27))</f>
        <v>34</v>
      </c>
      <c r="W27" s="1226" t="s">
        <v>760</v>
      </c>
    </row>
    <row r="28" spans="1:23" s="1108" customFormat="1" ht="12" customHeight="1">
      <c r="A28" s="1109"/>
      <c r="B28" s="1110">
        <v>25</v>
      </c>
      <c r="C28" s="1111" t="s">
        <v>825</v>
      </c>
      <c r="D28" s="1226">
        <v>20</v>
      </c>
      <c r="E28" s="1226">
        <v>22</v>
      </c>
      <c r="F28" s="1226">
        <v>24</v>
      </c>
      <c r="G28" s="1226">
        <v>10</v>
      </c>
      <c r="H28" s="1226">
        <v>76</v>
      </c>
      <c r="I28" s="1226">
        <v>31</v>
      </c>
      <c r="J28" s="1227"/>
      <c r="K28" s="1240">
        <v>11</v>
      </c>
      <c r="L28" s="1240">
        <v>7</v>
      </c>
      <c r="M28" s="1240">
        <v>11</v>
      </c>
      <c r="N28" s="1240">
        <v>5</v>
      </c>
      <c r="O28" s="1241">
        <f t="shared" si="2"/>
        <v>34</v>
      </c>
      <c r="P28" s="1233">
        <v>15</v>
      </c>
      <c r="Q28" s="1227"/>
      <c r="R28" s="1240">
        <v>9</v>
      </c>
      <c r="S28" s="1240">
        <v>15</v>
      </c>
      <c r="T28" s="1240">
        <v>13</v>
      </c>
      <c r="U28" s="1240">
        <v>5</v>
      </c>
      <c r="V28" s="1241">
        <f t="shared" si="3"/>
        <v>42</v>
      </c>
      <c r="W28" s="1233">
        <v>16</v>
      </c>
    </row>
    <row r="29" spans="1:23" s="1108" customFormat="1" ht="12" customHeight="1">
      <c r="A29" s="1109"/>
      <c r="B29" s="1110">
        <v>26</v>
      </c>
      <c r="C29" s="1111" t="s">
        <v>826</v>
      </c>
      <c r="D29" s="1226">
        <v>1</v>
      </c>
      <c r="E29" s="1226">
        <v>2</v>
      </c>
      <c r="F29" s="1226">
        <v>5</v>
      </c>
      <c r="G29" s="1226">
        <v>0</v>
      </c>
      <c r="H29" s="1226">
        <v>8</v>
      </c>
      <c r="I29" s="1226" t="s">
        <v>803</v>
      </c>
      <c r="J29" s="1227"/>
      <c r="K29" s="1240">
        <v>0</v>
      </c>
      <c r="L29" s="1240">
        <v>1</v>
      </c>
      <c r="M29" s="1240">
        <v>3</v>
      </c>
      <c r="N29" s="1240">
        <v>0</v>
      </c>
      <c r="O29" s="1241">
        <f t="shared" si="2"/>
        <v>4</v>
      </c>
      <c r="P29" s="1226" t="s">
        <v>803</v>
      </c>
      <c r="Q29" s="1227"/>
      <c r="R29" s="1240">
        <v>1</v>
      </c>
      <c r="S29" s="1240">
        <v>1</v>
      </c>
      <c r="T29" s="1240">
        <v>2</v>
      </c>
      <c r="U29" s="1240">
        <v>0</v>
      </c>
      <c r="V29" s="1241">
        <f t="shared" si="3"/>
        <v>4</v>
      </c>
      <c r="W29" s="1226" t="s">
        <v>803</v>
      </c>
    </row>
    <row r="30" spans="1:23" s="1108" customFormat="1" ht="12" customHeight="1">
      <c r="A30" s="1109"/>
      <c r="B30" s="1110">
        <v>27</v>
      </c>
      <c r="C30" s="1111" t="s">
        <v>827</v>
      </c>
      <c r="D30" s="1226">
        <v>82</v>
      </c>
      <c r="E30" s="1226">
        <v>4</v>
      </c>
      <c r="F30" s="1226">
        <v>15</v>
      </c>
      <c r="G30" s="1226">
        <v>14</v>
      </c>
      <c r="H30" s="1226">
        <v>115</v>
      </c>
      <c r="I30" s="1226" t="s">
        <v>842</v>
      </c>
      <c r="J30" s="1227"/>
      <c r="K30" s="1228">
        <v>29</v>
      </c>
      <c r="L30" s="1228">
        <v>0</v>
      </c>
      <c r="M30" s="1228">
        <v>5</v>
      </c>
      <c r="N30" s="1228">
        <v>5</v>
      </c>
      <c r="O30" s="1230">
        <f t="shared" si="2"/>
        <v>39</v>
      </c>
      <c r="P30" s="1226" t="s">
        <v>842</v>
      </c>
      <c r="Q30" s="1227"/>
      <c r="R30" s="1228">
        <v>53</v>
      </c>
      <c r="S30" s="1228">
        <v>4</v>
      </c>
      <c r="T30" s="1228">
        <v>10</v>
      </c>
      <c r="U30" s="1228">
        <v>9</v>
      </c>
      <c r="V30" s="1230">
        <f t="shared" si="3"/>
        <v>76</v>
      </c>
      <c r="W30" s="1226" t="s">
        <v>842</v>
      </c>
    </row>
    <row r="31" spans="1:23" s="1108" customFormat="1" ht="12" customHeight="1">
      <c r="A31" s="1109"/>
      <c r="B31" s="1110">
        <v>28</v>
      </c>
      <c r="C31" s="1111" t="s">
        <v>828</v>
      </c>
      <c r="D31" s="1226">
        <v>50</v>
      </c>
      <c r="E31" s="1226">
        <v>2</v>
      </c>
      <c r="F31" s="1226">
        <v>5</v>
      </c>
      <c r="G31" s="1226">
        <v>0</v>
      </c>
      <c r="H31" s="1226">
        <v>57</v>
      </c>
      <c r="I31" s="1226" t="s">
        <v>842</v>
      </c>
      <c r="J31" s="1227"/>
      <c r="K31" s="1234">
        <v>14</v>
      </c>
      <c r="L31" s="1234">
        <v>0</v>
      </c>
      <c r="M31" s="1234">
        <v>1</v>
      </c>
      <c r="N31" s="1234"/>
      <c r="O31" s="1235">
        <f t="shared" si="2"/>
        <v>15</v>
      </c>
      <c r="P31" s="1226" t="s">
        <v>842</v>
      </c>
      <c r="Q31" s="1227"/>
      <c r="R31" s="1234">
        <v>36</v>
      </c>
      <c r="S31" s="1234">
        <v>2</v>
      </c>
      <c r="T31" s="1234">
        <v>4</v>
      </c>
      <c r="U31" s="1242" t="s">
        <v>771</v>
      </c>
      <c r="V31" s="1235">
        <f t="shared" si="3"/>
        <v>42</v>
      </c>
      <c r="W31" s="1226" t="s">
        <v>842</v>
      </c>
    </row>
    <row r="32" spans="1:23" s="1108" customFormat="1" ht="12" customHeight="1">
      <c r="A32" s="1109"/>
      <c r="B32" s="1110">
        <v>29</v>
      </c>
      <c r="C32" s="1111" t="s">
        <v>829</v>
      </c>
      <c r="D32" s="1226">
        <v>51</v>
      </c>
      <c r="E32" s="1226">
        <v>31</v>
      </c>
      <c r="F32" s="1226">
        <v>24</v>
      </c>
      <c r="G32" s="1226">
        <v>26</v>
      </c>
      <c r="H32" s="1226">
        <v>132</v>
      </c>
      <c r="I32" s="1226" t="s">
        <v>842</v>
      </c>
      <c r="J32" s="1227"/>
      <c r="K32" s="1228">
        <v>14</v>
      </c>
      <c r="L32" s="1228">
        <v>9</v>
      </c>
      <c r="M32" s="1228">
        <v>8</v>
      </c>
      <c r="N32" s="1228">
        <v>10</v>
      </c>
      <c r="O32" s="1230">
        <f t="shared" si="2"/>
        <v>41</v>
      </c>
      <c r="P32" s="1226" t="s">
        <v>842</v>
      </c>
      <c r="Q32" s="1227"/>
      <c r="R32" s="1228">
        <v>37</v>
      </c>
      <c r="S32" s="1228">
        <v>22</v>
      </c>
      <c r="T32" s="1228">
        <v>16</v>
      </c>
      <c r="U32" s="1228">
        <v>16</v>
      </c>
      <c r="V32" s="1230">
        <f t="shared" si="3"/>
        <v>91</v>
      </c>
      <c r="W32" s="1226" t="s">
        <v>842</v>
      </c>
    </row>
    <row r="33" spans="1:23" s="1108" customFormat="1" ht="12" customHeight="1">
      <c r="A33" s="1109"/>
      <c r="B33" s="1110">
        <v>30</v>
      </c>
      <c r="C33" s="1111" t="s">
        <v>830</v>
      </c>
      <c r="D33" s="1226">
        <v>31</v>
      </c>
      <c r="E33" s="1226">
        <v>34</v>
      </c>
      <c r="F33" s="1226">
        <v>43</v>
      </c>
      <c r="G33" s="1226">
        <v>41</v>
      </c>
      <c r="H33" s="1226">
        <v>149</v>
      </c>
      <c r="I33" s="1226" t="s">
        <v>842</v>
      </c>
      <c r="J33" s="1227"/>
      <c r="K33" s="1228">
        <v>12</v>
      </c>
      <c r="L33" s="1228">
        <v>13</v>
      </c>
      <c r="M33" s="1228">
        <v>19</v>
      </c>
      <c r="N33" s="1228">
        <v>17</v>
      </c>
      <c r="O33" s="1230">
        <f t="shared" si="2"/>
        <v>61</v>
      </c>
      <c r="P33" s="1226" t="s">
        <v>842</v>
      </c>
      <c r="Q33" s="1227"/>
      <c r="R33" s="1228">
        <v>19</v>
      </c>
      <c r="S33" s="1228">
        <v>21</v>
      </c>
      <c r="T33" s="1228">
        <v>24</v>
      </c>
      <c r="U33" s="1228">
        <v>24</v>
      </c>
      <c r="V33" s="1230">
        <f t="shared" si="3"/>
        <v>88</v>
      </c>
      <c r="W33" s="1226" t="s">
        <v>842</v>
      </c>
    </row>
    <row r="34" spans="1:23" s="1108" customFormat="1" ht="12" customHeight="1">
      <c r="A34" s="1109"/>
      <c r="B34" s="1110">
        <v>31</v>
      </c>
      <c r="C34" s="1111" t="s">
        <v>831</v>
      </c>
      <c r="D34" s="1226">
        <v>12</v>
      </c>
      <c r="E34" s="1226">
        <v>10</v>
      </c>
      <c r="F34" s="1226">
        <v>14</v>
      </c>
      <c r="G34" s="1226">
        <v>11</v>
      </c>
      <c r="H34" s="1226">
        <v>47</v>
      </c>
      <c r="I34" s="1226">
        <v>19</v>
      </c>
      <c r="J34" s="1238"/>
      <c r="K34" s="1228">
        <v>4</v>
      </c>
      <c r="L34" s="1228">
        <v>2</v>
      </c>
      <c r="M34" s="1228">
        <v>3</v>
      </c>
      <c r="N34" s="1228">
        <v>4</v>
      </c>
      <c r="O34" s="1230">
        <f t="shared" si="2"/>
        <v>13</v>
      </c>
      <c r="P34" s="1233">
        <v>6</v>
      </c>
      <c r="Q34" s="1238"/>
      <c r="R34" s="1228">
        <v>8</v>
      </c>
      <c r="S34" s="1228">
        <v>8</v>
      </c>
      <c r="T34" s="1228">
        <v>11</v>
      </c>
      <c r="U34" s="1228">
        <v>7</v>
      </c>
      <c r="V34" s="1230">
        <f t="shared" si="3"/>
        <v>34</v>
      </c>
      <c r="W34" s="1233">
        <v>13</v>
      </c>
    </row>
    <row r="35" spans="1:23" s="1108" customFormat="1" ht="12" customHeight="1">
      <c r="A35" s="1109"/>
      <c r="B35" s="1110">
        <v>32</v>
      </c>
      <c r="C35" s="1111" t="s">
        <v>832</v>
      </c>
      <c r="D35" s="1226">
        <v>11</v>
      </c>
      <c r="E35" s="1226">
        <v>9</v>
      </c>
      <c r="F35" s="1226">
        <v>7</v>
      </c>
      <c r="G35" s="1226">
        <v>9</v>
      </c>
      <c r="H35" s="1226">
        <v>36</v>
      </c>
      <c r="I35" s="1226" t="s">
        <v>760</v>
      </c>
      <c r="J35" s="1227"/>
      <c r="K35" s="1228">
        <v>4</v>
      </c>
      <c r="L35" s="1228">
        <v>3</v>
      </c>
      <c r="M35" s="1228">
        <v>3</v>
      </c>
      <c r="N35" s="1228">
        <v>4</v>
      </c>
      <c r="O35" s="1230">
        <f t="shared" si="2"/>
        <v>14</v>
      </c>
      <c r="P35" s="1226" t="s">
        <v>760</v>
      </c>
      <c r="Q35" s="1227"/>
      <c r="R35" s="1228">
        <v>7</v>
      </c>
      <c r="S35" s="1228">
        <v>6</v>
      </c>
      <c r="T35" s="1228">
        <v>4</v>
      </c>
      <c r="U35" s="1228">
        <v>5</v>
      </c>
      <c r="V35" s="1230">
        <f t="shared" si="3"/>
        <v>22</v>
      </c>
      <c r="W35" s="1226" t="s">
        <v>760</v>
      </c>
    </row>
    <row r="36" spans="1:23" s="1108" customFormat="1" ht="13.5" customHeight="1" thickBot="1">
      <c r="A36" s="1109"/>
      <c r="B36" s="1133">
        <v>33</v>
      </c>
      <c r="C36" s="1134" t="s">
        <v>833</v>
      </c>
      <c r="D36" s="1229" t="s">
        <v>771</v>
      </c>
      <c r="E36" s="1229" t="s">
        <v>771</v>
      </c>
      <c r="F36" s="1243">
        <v>1</v>
      </c>
      <c r="G36" s="1243">
        <v>1</v>
      </c>
      <c r="H36" s="1243">
        <v>2</v>
      </c>
      <c r="I36" s="1243">
        <v>0</v>
      </c>
      <c r="J36" s="1244"/>
      <c r="K36" s="1229" t="s">
        <v>771</v>
      </c>
      <c r="L36" s="1229" t="s">
        <v>771</v>
      </c>
      <c r="M36" s="1229" t="s">
        <v>771</v>
      </c>
      <c r="N36" s="1229" t="s">
        <v>771</v>
      </c>
      <c r="O36" s="1229" t="s">
        <v>771</v>
      </c>
      <c r="P36" s="1233">
        <v>0</v>
      </c>
      <c r="Q36" s="1244"/>
      <c r="R36" s="1229" t="s">
        <v>771</v>
      </c>
      <c r="S36" s="1229" t="s">
        <v>771</v>
      </c>
      <c r="T36" s="1228">
        <v>1</v>
      </c>
      <c r="U36" s="1228">
        <v>1</v>
      </c>
      <c r="V36" s="1230">
        <f t="shared" si="3"/>
        <v>2</v>
      </c>
      <c r="W36" s="1233">
        <v>0</v>
      </c>
    </row>
    <row r="37" spans="1:23" s="1108" customFormat="1" ht="15.75" customHeight="1" thickBot="1">
      <c r="A37" s="1109"/>
      <c r="B37" s="1137"/>
      <c r="C37" s="1138" t="s">
        <v>845</v>
      </c>
      <c r="D37" s="1139">
        <f>SUM(D4:D36)</f>
        <v>676</v>
      </c>
      <c r="E37" s="1139">
        <f>SUM(E4:E36)</f>
        <v>393</v>
      </c>
      <c r="F37" s="1139">
        <f>SUM(F4:F36)</f>
        <v>468</v>
      </c>
      <c r="G37" s="1139">
        <f>SUM(G4:G36)</f>
        <v>489</v>
      </c>
      <c r="H37" s="1139">
        <f>SUM(H4:H36)</f>
        <v>2026</v>
      </c>
      <c r="I37" s="1139" t="s">
        <v>772</v>
      </c>
      <c r="J37" s="1172"/>
      <c r="K37" s="1139">
        <f>SUM(K4:K36)</f>
        <v>250</v>
      </c>
      <c r="L37" s="1139">
        <f>SUM(L4:L36)</f>
        <v>118</v>
      </c>
      <c r="M37" s="1139">
        <f>SUM(M4:M36)</f>
        <v>156</v>
      </c>
      <c r="N37" s="1139">
        <f>SUM(N4:N36)</f>
        <v>231</v>
      </c>
      <c r="O37" s="1139">
        <f>SUM(O4:O36)</f>
        <v>755</v>
      </c>
      <c r="P37" s="1139" t="s">
        <v>772</v>
      </c>
      <c r="Q37" s="1172"/>
      <c r="R37" s="1139">
        <f>SUM(R4:R36)</f>
        <v>426</v>
      </c>
      <c r="S37" s="1139">
        <f>SUM(S4:S36)</f>
        <v>275</v>
      </c>
      <c r="T37" s="1139">
        <f>SUM(T4:T36)</f>
        <v>312</v>
      </c>
      <c r="U37" s="1139">
        <f>SUM(U4:U36)</f>
        <v>258</v>
      </c>
      <c r="V37" s="1139">
        <f>SUM(V4:V36)</f>
        <v>1271</v>
      </c>
      <c r="W37" s="1139" t="s">
        <v>760</v>
      </c>
    </row>
    <row r="38" spans="1:23" s="1108" customFormat="1" ht="12" customHeight="1">
      <c r="A38" s="1109"/>
      <c r="B38" s="1141">
        <v>34</v>
      </c>
      <c r="C38" s="1142" t="s">
        <v>763</v>
      </c>
      <c r="D38" s="1173">
        <v>0</v>
      </c>
      <c r="E38" s="1173">
        <v>0</v>
      </c>
      <c r="F38" s="1173">
        <v>0</v>
      </c>
      <c r="G38" s="1173">
        <v>1</v>
      </c>
      <c r="H38" s="1173">
        <v>1</v>
      </c>
      <c r="I38" s="1173">
        <v>11</v>
      </c>
      <c r="J38" s="1144"/>
      <c r="K38" s="1145">
        <v>0</v>
      </c>
      <c r="L38" s="1145">
        <v>0</v>
      </c>
      <c r="M38" s="1145">
        <v>0</v>
      </c>
      <c r="N38" s="1145">
        <v>1</v>
      </c>
      <c r="O38" s="1146">
        <f>IF(SUM(K38:N38)=0,"",SUM(K38:N38))</f>
        <v>1</v>
      </c>
      <c r="P38" s="1147">
        <v>1</v>
      </c>
      <c r="Q38" s="1144"/>
      <c r="R38" s="1148">
        <v>0</v>
      </c>
      <c r="S38" s="1148">
        <v>0</v>
      </c>
      <c r="T38" s="1148">
        <v>0</v>
      </c>
      <c r="U38" s="1148">
        <v>0</v>
      </c>
      <c r="V38" s="1149">
        <v>0</v>
      </c>
      <c r="W38" s="1150">
        <v>10</v>
      </c>
    </row>
    <row r="39" spans="1:23" s="1108" customFormat="1" ht="12" customHeight="1" thickBot="1">
      <c r="A39" s="1109"/>
      <c r="B39" s="1151">
        <v>35</v>
      </c>
      <c r="C39" s="1152" t="s">
        <v>3</v>
      </c>
      <c r="D39" s="1153">
        <v>241</v>
      </c>
      <c r="E39" s="1153">
        <v>139</v>
      </c>
      <c r="F39" s="1153">
        <v>156</v>
      </c>
      <c r="G39" s="1153">
        <v>132</v>
      </c>
      <c r="H39" s="1153">
        <v>668</v>
      </c>
      <c r="I39" s="1153">
        <v>721</v>
      </c>
      <c r="J39" s="1136"/>
      <c r="K39" s="1115">
        <v>90</v>
      </c>
      <c r="L39" s="1115">
        <v>50</v>
      </c>
      <c r="M39" s="1115">
        <v>60</v>
      </c>
      <c r="N39" s="1115">
        <v>60</v>
      </c>
      <c r="O39" s="1119">
        <f>IF(SUM(K39:N39)=0,"",SUM(K39:N39))</f>
        <v>260</v>
      </c>
      <c r="P39" s="1121">
        <v>289</v>
      </c>
      <c r="Q39" s="1136"/>
      <c r="R39" s="1115">
        <v>151</v>
      </c>
      <c r="S39" s="1115">
        <v>89</v>
      </c>
      <c r="T39" s="1115">
        <v>96</v>
      </c>
      <c r="U39" s="1115">
        <v>72</v>
      </c>
      <c r="V39" s="1119">
        <f>IF(SUM(R39:U39)=0,"",SUM(R39:U39))</f>
        <v>408</v>
      </c>
      <c r="W39" s="1121">
        <v>432</v>
      </c>
    </row>
    <row r="40" spans="1:23" s="1108" customFormat="1" ht="20.25" customHeight="1" thickBot="1" thickTop="1">
      <c r="A40" s="1109"/>
      <c r="B40" s="1175"/>
      <c r="C40" s="1175" t="s">
        <v>846</v>
      </c>
      <c r="D40" s="1155">
        <f>SUM(D37:D39)</f>
        <v>917</v>
      </c>
      <c r="E40" s="1155">
        <f>SUM(E37:E39)</f>
        <v>532</v>
      </c>
      <c r="F40" s="1155">
        <f>SUM(F37:F39)</f>
        <v>624</v>
      </c>
      <c r="G40" s="1155">
        <f>SUM(G37:G39)</f>
        <v>622</v>
      </c>
      <c r="H40" s="1155">
        <f>SUM(H37:H39)</f>
        <v>2695</v>
      </c>
      <c r="I40" s="1155" t="s">
        <v>772</v>
      </c>
      <c r="J40" s="1176"/>
      <c r="K40" s="1155">
        <f>SUM(K37:K39)</f>
        <v>340</v>
      </c>
      <c r="L40" s="1155">
        <f>SUM(L37:L39)</f>
        <v>168</v>
      </c>
      <c r="M40" s="1155">
        <f>SUM(M37:M39)</f>
        <v>216</v>
      </c>
      <c r="N40" s="1155">
        <f>SUM(N37:N39)</f>
        <v>292</v>
      </c>
      <c r="O40" s="1155">
        <f>SUM(O37:O39)</f>
        <v>1016</v>
      </c>
      <c r="P40" s="1155" t="s">
        <v>772</v>
      </c>
      <c r="Q40" s="1176"/>
      <c r="R40" s="1155">
        <f>SUM(R37:R39)</f>
        <v>577</v>
      </c>
      <c r="S40" s="1155">
        <f>SUM(S37:S39)</f>
        <v>364</v>
      </c>
      <c r="T40" s="1155">
        <f>SUM(T37:T39)</f>
        <v>408</v>
      </c>
      <c r="U40" s="1155">
        <f>SUM(U37:U39)</f>
        <v>330</v>
      </c>
      <c r="V40" s="1155">
        <f>SUM(V37:V39)</f>
        <v>1679</v>
      </c>
      <c r="W40" s="1155" t="s">
        <v>772</v>
      </c>
    </row>
    <row r="41" spans="2:23" ht="11.25">
      <c r="B41" s="1177" t="s">
        <v>765</v>
      </c>
      <c r="D41" s="1178"/>
      <c r="E41" s="1178"/>
      <c r="F41" s="1178"/>
      <c r="G41" s="1178"/>
      <c r="H41" s="1178"/>
      <c r="I41" s="1178"/>
      <c r="J41" s="1178"/>
      <c r="K41" s="1245"/>
      <c r="L41" s="1245"/>
      <c r="M41" s="1245"/>
      <c r="N41" s="1245"/>
      <c r="O41" s="1245"/>
      <c r="P41" s="1245"/>
      <c r="Q41" s="1245"/>
      <c r="R41" s="1178"/>
      <c r="S41" s="1178"/>
      <c r="T41" s="1178"/>
      <c r="U41" s="1178"/>
      <c r="V41" s="1178"/>
      <c r="W41" s="1180"/>
    </row>
    <row r="42" spans="2:23" s="1177" customFormat="1" ht="11.25">
      <c r="B42" s="1177" t="s">
        <v>773</v>
      </c>
      <c r="D42" s="1246"/>
      <c r="E42" s="1246"/>
      <c r="F42" s="1246"/>
      <c r="G42" s="1246"/>
      <c r="H42" s="1246"/>
      <c r="I42" s="1246"/>
      <c r="J42" s="1246"/>
      <c r="K42" s="1247"/>
      <c r="L42" s="1247"/>
      <c r="M42" s="1247"/>
      <c r="N42" s="1247"/>
      <c r="O42" s="1247"/>
      <c r="P42" s="1247"/>
      <c r="Q42" s="1247"/>
      <c r="R42" s="1246"/>
      <c r="S42" s="1246"/>
      <c r="T42" s="1246"/>
      <c r="U42" s="1246"/>
      <c r="V42" s="1246"/>
      <c r="W42" s="1248"/>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&amp;C-16-</oddFooter>
  </headerFooter>
</worksheet>
</file>

<file path=xl/worksheets/sheet11.xml><?xml version="1.0" encoding="utf-8"?>
<worksheet xmlns="http://schemas.openxmlformats.org/spreadsheetml/2006/main" xmlns:r="http://schemas.openxmlformats.org/officeDocument/2006/relationships">
  <dimension ref="A1:W42"/>
  <sheetViews>
    <sheetView workbookViewId="0" topLeftCell="A1">
      <pane xSplit="3" ySplit="3" topLeftCell="D16"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187" customWidth="1"/>
    <col min="2" max="2" width="1.12109375" style="1187" customWidth="1"/>
    <col min="3" max="3" width="7.50390625" style="1187" customWidth="1"/>
    <col min="4" max="9" width="6.75390625" style="1187" customWidth="1"/>
    <col min="10" max="10" width="1.12109375" style="1187" customWidth="1"/>
    <col min="11" max="16" width="6.75390625" style="1271" customWidth="1"/>
    <col min="17" max="17" width="1.12109375" style="1271" customWidth="1"/>
    <col min="18" max="22" width="6.75390625" style="1187" customWidth="1"/>
    <col min="23" max="23" width="6.125" style="1187" customWidth="1"/>
    <col min="24" max="16384" width="9.00390625" style="1187" customWidth="1"/>
  </cols>
  <sheetData>
    <row r="1" spans="1:23" s="1186" customFormat="1" ht="18.75" customHeight="1" thickBot="1">
      <c r="A1" s="1183" t="s">
        <v>774</v>
      </c>
      <c r="B1" s="1183"/>
      <c r="C1" s="1183"/>
      <c r="D1" s="1183"/>
      <c r="E1" s="1183"/>
      <c r="F1" s="1183"/>
      <c r="G1" s="1183"/>
      <c r="H1" s="1183"/>
      <c r="I1" s="1183"/>
      <c r="J1" s="1183"/>
      <c r="K1" s="1249"/>
      <c r="L1" s="1249"/>
      <c r="M1" s="1249"/>
      <c r="N1" s="1249"/>
      <c r="O1" s="1249"/>
      <c r="P1" s="1249"/>
      <c r="Q1" s="1249"/>
      <c r="R1" s="1183"/>
      <c r="S1" s="1183"/>
      <c r="T1" s="1183"/>
      <c r="U1" s="1183"/>
      <c r="V1" s="1183"/>
      <c r="W1" s="1084" t="s">
        <v>775</v>
      </c>
    </row>
    <row r="2" spans="2:23" ht="15.75" customHeight="1">
      <c r="B2" s="1188"/>
      <c r="C2" s="1189"/>
      <c r="D2" s="1250"/>
      <c r="E2" s="1250"/>
      <c r="F2" s="1250" t="s">
        <v>726</v>
      </c>
      <c r="G2" s="1250"/>
      <c r="H2" s="1250"/>
      <c r="I2" s="1250"/>
      <c r="J2" s="1189"/>
      <c r="K2" s="1251"/>
      <c r="L2" s="1251"/>
      <c r="M2" s="1251" t="s">
        <v>718</v>
      </c>
      <c r="N2" s="1251"/>
      <c r="O2" s="1251"/>
      <c r="P2" s="1251"/>
      <c r="Q2" s="1252"/>
      <c r="R2" s="1250"/>
      <c r="S2" s="1250"/>
      <c r="T2" s="1250" t="s">
        <v>719</v>
      </c>
      <c r="U2" s="1250"/>
      <c r="V2" s="1250"/>
      <c r="W2" s="1250"/>
    </row>
    <row r="3" spans="2:23" s="1194" customFormat="1" ht="17.25" customHeight="1">
      <c r="B3" s="1195"/>
      <c r="C3" s="1196" t="s">
        <v>239</v>
      </c>
      <c r="D3" s="1197" t="s">
        <v>721</v>
      </c>
      <c r="E3" s="1197" t="s">
        <v>722</v>
      </c>
      <c r="F3" s="1197" t="s">
        <v>723</v>
      </c>
      <c r="G3" s="1197" t="s">
        <v>724</v>
      </c>
      <c r="H3" s="1197" t="s">
        <v>725</v>
      </c>
      <c r="I3" s="1097" t="s">
        <v>796</v>
      </c>
      <c r="J3" s="1197"/>
      <c r="K3" s="1197" t="s">
        <v>721</v>
      </c>
      <c r="L3" s="1197" t="s">
        <v>722</v>
      </c>
      <c r="M3" s="1197" t="s">
        <v>723</v>
      </c>
      <c r="N3" s="1197" t="s">
        <v>724</v>
      </c>
      <c r="O3" s="1197" t="s">
        <v>725</v>
      </c>
      <c r="P3" s="1097" t="s">
        <v>796</v>
      </c>
      <c r="Q3" s="1197"/>
      <c r="R3" s="1197" t="s">
        <v>721</v>
      </c>
      <c r="S3" s="1197" t="s">
        <v>722</v>
      </c>
      <c r="T3" s="1197" t="s">
        <v>723</v>
      </c>
      <c r="U3" s="1197" t="s">
        <v>724</v>
      </c>
      <c r="V3" s="1197" t="s">
        <v>725</v>
      </c>
      <c r="W3" s="1097" t="s">
        <v>796</v>
      </c>
    </row>
    <row r="4" spans="1:23" s="1202" customFormat="1" ht="12" customHeight="1">
      <c r="A4" s="1198"/>
      <c r="B4" s="1199">
        <v>1</v>
      </c>
      <c r="C4" s="1102" t="s">
        <v>797</v>
      </c>
      <c r="D4" s="1253">
        <f>'未処置歯ありの者の数'!D4/'受診者数'!D4*100</f>
        <v>35.714285714285715</v>
      </c>
      <c r="E4" s="1253">
        <f>'未処置歯ありの者の数'!E4/'受診者数'!E4*100</f>
        <v>0</v>
      </c>
      <c r="F4" s="1253">
        <f>'未処置歯ありの者の数'!F4/'受診者数'!F4*100</f>
        <v>50</v>
      </c>
      <c r="G4" s="1253">
        <f>'未処置歯ありの者の数'!G4/'受診者数'!G4*100</f>
        <v>0</v>
      </c>
      <c r="H4" s="1253">
        <f>'未処置歯ありの者の数'!H4/'受診者数'!H4*100</f>
        <v>30.76923076923077</v>
      </c>
      <c r="I4" s="1254" t="s">
        <v>847</v>
      </c>
      <c r="J4" s="1253"/>
      <c r="K4" s="1253">
        <f>'未処置歯ありの者の数'!K4/'受診者数'!K4*100</f>
        <v>28.57142857142857</v>
      </c>
      <c r="L4" s="1254" t="s">
        <v>771</v>
      </c>
      <c r="M4" s="1254" t="s">
        <v>771</v>
      </c>
      <c r="N4" s="1254" t="s">
        <v>771</v>
      </c>
      <c r="O4" s="1253">
        <f>'未処置歯ありの者の数'!O4/'受診者数'!O4*100</f>
        <v>28.57142857142857</v>
      </c>
      <c r="P4" s="1254" t="s">
        <v>847</v>
      </c>
      <c r="Q4" s="1253"/>
      <c r="R4" s="1253">
        <f>'未処置歯ありの者の数'!R4/'受診者数'!R4*100</f>
        <v>42.857142857142854</v>
      </c>
      <c r="S4" s="1253">
        <f>'未処置歯ありの者の数'!S4/'受診者数'!S4*100</f>
        <v>0</v>
      </c>
      <c r="T4" s="1253">
        <f>'未処置歯ありの者の数'!T4/'受診者数'!T4*100</f>
        <v>50</v>
      </c>
      <c r="U4" s="1253">
        <f>'未処置歯ありの者の数'!U4/'受診者数'!U4*100</f>
        <v>0</v>
      </c>
      <c r="V4" s="1253">
        <f>'未処置歯ありの者の数'!V4/'受診者数'!V4*100</f>
        <v>31.57894736842105</v>
      </c>
      <c r="W4" s="1254" t="s">
        <v>847</v>
      </c>
    </row>
    <row r="5" spans="1:23" s="1202" customFormat="1" ht="12" customHeight="1">
      <c r="A5" s="1203"/>
      <c r="B5" s="1204">
        <v>2</v>
      </c>
      <c r="C5" s="1111" t="s">
        <v>799</v>
      </c>
      <c r="D5" s="1255">
        <f>'未処置歯ありの者の数'!D5/'受診者数'!D5*100</f>
        <v>28.57142857142857</v>
      </c>
      <c r="E5" s="1255">
        <f>'未処置歯ありの者の数'!E5/'受診者数'!E5*100</f>
        <v>0</v>
      </c>
      <c r="F5" s="1255">
        <f>'未処置歯ありの者の数'!F5/'受診者数'!F5*100</f>
        <v>6.25</v>
      </c>
      <c r="G5" s="1255">
        <f>'未処置歯ありの者の数'!G5/'受診者数'!G5*100</f>
        <v>5.263157894736842</v>
      </c>
      <c r="H5" s="1255">
        <f>'未処置歯ありの者の数'!H5/'受診者数'!H5*100</f>
        <v>8.51063829787234</v>
      </c>
      <c r="I5" s="1256" t="s">
        <v>800</v>
      </c>
      <c r="J5" s="1256"/>
      <c r="K5" s="1256">
        <f>'未処置歯ありの者の数'!K5/'受診者数'!K5*100</f>
        <v>50</v>
      </c>
      <c r="L5" s="1256">
        <f>'未処置歯ありの者の数'!L5/'受診者数'!L5*100</f>
        <v>0</v>
      </c>
      <c r="M5" s="1256">
        <f>'未処置歯ありの者の数'!M5/'受診者数'!M5*100</f>
        <v>0</v>
      </c>
      <c r="N5" s="1256">
        <f>'未処置歯ありの者の数'!N5/'受診者数'!N5*100</f>
        <v>0</v>
      </c>
      <c r="O5" s="1256">
        <f>'未処置歯ありの者の数'!O5/'受診者数'!O5*100</f>
        <v>6.666666666666667</v>
      </c>
      <c r="P5" s="1256" t="s">
        <v>800</v>
      </c>
      <c r="Q5" s="1256"/>
      <c r="R5" s="1256">
        <f>'未処置歯ありの者の数'!R5/'受診者数'!R5*100</f>
        <v>20</v>
      </c>
      <c r="S5" s="1256">
        <f>'未処置歯ありの者の数'!S5/'受診者数'!S5*100</f>
        <v>0</v>
      </c>
      <c r="T5" s="1256">
        <f>'未処置歯ありの者の数'!T5/'受診者数'!T5*100</f>
        <v>10</v>
      </c>
      <c r="U5" s="1256">
        <f>'未処置歯ありの者の数'!U5/'受診者数'!U5*100</f>
        <v>7.6923076923076925</v>
      </c>
      <c r="V5" s="1256">
        <f>'未処置歯ありの者の数'!V5/'受診者数'!V5*100</f>
        <v>9.375</v>
      </c>
      <c r="W5" s="1256" t="s">
        <v>800</v>
      </c>
    </row>
    <row r="6" spans="1:23" s="1202" customFormat="1" ht="12" customHeight="1">
      <c r="A6" s="1203"/>
      <c r="B6" s="1204">
        <v>3</v>
      </c>
      <c r="C6" s="1111" t="s">
        <v>835</v>
      </c>
      <c r="D6" s="1255">
        <f>'未処置歯ありの者の数'!D6/'受診者数'!D6*100</f>
        <v>0</v>
      </c>
      <c r="E6" s="1255">
        <f>'未処置歯ありの者の数'!E6/'受診者数'!E6*100</f>
        <v>33.33333333333333</v>
      </c>
      <c r="F6" s="1255">
        <f>'未処置歯ありの者の数'!F6/'受診者数'!F6*100</f>
        <v>16.666666666666664</v>
      </c>
      <c r="G6" s="1255">
        <f>'未処置歯ありの者の数'!G6/'受診者数'!G6*100</f>
        <v>50</v>
      </c>
      <c r="H6" s="1255">
        <f>'未処置歯ありの者の数'!H6/'受診者数'!H6*100</f>
        <v>26.08695652173913</v>
      </c>
      <c r="I6" s="1256" t="s">
        <v>800</v>
      </c>
      <c r="J6" s="1256"/>
      <c r="K6" s="1256">
        <f>'未処置歯ありの者の数'!K6/'受診者数'!K6*100</f>
        <v>0</v>
      </c>
      <c r="L6" s="1256" t="s">
        <v>771</v>
      </c>
      <c r="M6" s="1256">
        <f>'未処置歯ありの者の数'!M6/'受診者数'!M6*100</f>
        <v>25</v>
      </c>
      <c r="N6" s="1256">
        <f>'未処置歯ありの者の数'!N6/'受診者数'!N6*100</f>
        <v>100</v>
      </c>
      <c r="O6" s="1256">
        <f>'未処置歯ありの者の数'!O6/'受診者数'!O6*100</f>
        <v>37.5</v>
      </c>
      <c r="P6" s="1256" t="s">
        <v>800</v>
      </c>
      <c r="Q6" s="1256"/>
      <c r="R6" s="1256">
        <f>'未処置歯ありの者の数'!R6/'受診者数'!R6*100</f>
        <v>0</v>
      </c>
      <c r="S6" s="1256">
        <f>'未処置歯ありの者の数'!S6/'受診者数'!S6*100</f>
        <v>33.33333333333333</v>
      </c>
      <c r="T6" s="1256">
        <f>'未処置歯ありの者の数'!T6/'受診者数'!T6*100</f>
        <v>0</v>
      </c>
      <c r="U6" s="1256">
        <f>'未処置歯ありの者の数'!U6/'受診者数'!U6*100</f>
        <v>33.33333333333333</v>
      </c>
      <c r="V6" s="1256">
        <f>'未処置歯ありの者の数'!V6/'受診者数'!V6*100</f>
        <v>20</v>
      </c>
      <c r="W6" s="1256" t="s">
        <v>800</v>
      </c>
    </row>
    <row r="7" spans="1:23" s="1202" customFormat="1" ht="12" customHeight="1">
      <c r="A7" s="1203"/>
      <c r="B7" s="1204">
        <v>4</v>
      </c>
      <c r="C7" s="1111" t="s">
        <v>802</v>
      </c>
      <c r="D7" s="1255">
        <f>'未処置歯ありの者の数'!D7/'受診者数'!D7*100</f>
        <v>0</v>
      </c>
      <c r="E7" s="1255">
        <f>'未処置歯ありの者の数'!E7/'受診者数'!E7*100</f>
        <v>16.666666666666664</v>
      </c>
      <c r="F7" s="1255">
        <f>'未処置歯ありの者の数'!F7/'受診者数'!F7*100</f>
        <v>37.5</v>
      </c>
      <c r="G7" s="1256" t="s">
        <v>803</v>
      </c>
      <c r="H7" s="1255">
        <f>'未処置歯ありの者の数'!H7/'受診者数'!H7*100</f>
        <v>22.22222222222222</v>
      </c>
      <c r="I7" s="1255">
        <f>'未処置歯ありの者の数'!I7/'受診者数'!I7*100</f>
        <v>40</v>
      </c>
      <c r="J7" s="1256"/>
      <c r="K7" s="1256">
        <f>'未処置歯ありの者の数'!K7/'受診者数'!K7*100</f>
        <v>0</v>
      </c>
      <c r="L7" s="1255">
        <f>'未処置歯ありの者の数'!L7/'受診者数'!L7*100</f>
        <v>50</v>
      </c>
      <c r="M7" s="1256">
        <f>'未処置歯ありの者の数'!M7/'受診者数'!M7*100</f>
        <v>60</v>
      </c>
      <c r="N7" s="1256" t="s">
        <v>803</v>
      </c>
      <c r="O7" s="1256">
        <f>'未処置歯ありの者の数'!O7/'受診者数'!O7*100</f>
        <v>50</v>
      </c>
      <c r="P7" s="1256">
        <f>'未処置歯ありの者の数'!P7/'受診者数'!P7*100</f>
        <v>50</v>
      </c>
      <c r="Q7" s="1256"/>
      <c r="R7" s="1256">
        <f>'未処置歯ありの者の数'!R7/'受診者数'!R7*100</f>
        <v>0</v>
      </c>
      <c r="S7" s="1256">
        <f>'未処置歯ありの者の数'!S7/'受診者数'!S7*100</f>
        <v>0</v>
      </c>
      <c r="T7" s="1256">
        <f>'未処置歯ありの者の数'!T7/'受診者数'!T7*100</f>
        <v>0</v>
      </c>
      <c r="U7" s="1256" t="s">
        <v>803</v>
      </c>
      <c r="V7" s="1256">
        <f>'未処置歯ありの者の数'!V7/'受診者数'!V7*100</f>
        <v>0</v>
      </c>
      <c r="W7" s="1256">
        <f>'未処置歯ありの者の数'!W7/'受診者数'!W7*100</f>
        <v>36.36363636363637</v>
      </c>
    </row>
    <row r="8" spans="1:23" s="1202" customFormat="1" ht="12" customHeight="1">
      <c r="A8" s="1203"/>
      <c r="B8" s="1204">
        <v>5</v>
      </c>
      <c r="C8" s="1111" t="s">
        <v>804</v>
      </c>
      <c r="D8" s="1255">
        <f>'未処置歯ありの者の数'!D8/'受診者数'!D8*100</f>
        <v>0</v>
      </c>
      <c r="E8" s="1255">
        <f>'未処置歯ありの者の数'!E8/'受診者数'!E8*100</f>
        <v>33.33333333333333</v>
      </c>
      <c r="F8" s="1255">
        <f>'未処置歯ありの者の数'!F8/'受診者数'!F8*100</f>
        <v>25</v>
      </c>
      <c r="G8" s="1256" t="s">
        <v>805</v>
      </c>
      <c r="H8" s="1255">
        <f>'未処置歯ありの者の数'!H8/'受診者数'!H8*100</f>
        <v>21.052631578947366</v>
      </c>
      <c r="I8" s="1255">
        <f>'未処置歯ありの者の数'!I8/'受診者数'!I8*100</f>
        <v>66.66666666666666</v>
      </c>
      <c r="J8" s="1256"/>
      <c r="K8" s="1256">
        <f>'未処置歯ありの者の数'!K8/'受診者数'!K8*100</f>
        <v>0</v>
      </c>
      <c r="L8" s="1256">
        <f>'未処置歯ありの者の数'!L8/'受診者数'!L8*100</f>
        <v>0</v>
      </c>
      <c r="M8" s="1256">
        <f>'未処置歯ありの者の数'!M8/'受診者数'!M8*100</f>
        <v>25</v>
      </c>
      <c r="N8" s="1256" t="s">
        <v>805</v>
      </c>
      <c r="O8" s="1256">
        <f>'未処置歯ありの者の数'!O8/'受診者数'!O8*100</f>
        <v>14.285714285714285</v>
      </c>
      <c r="P8" s="1256">
        <f>'未処置歯ありの者の数'!P8/'受診者数'!P8*100</f>
        <v>0</v>
      </c>
      <c r="Q8" s="1256"/>
      <c r="R8" s="1256">
        <f>'未処置歯ありの者の数'!R8/'受診者数'!R8*100</f>
        <v>0</v>
      </c>
      <c r="S8" s="1256">
        <f>'未処置歯ありの者の数'!S8/'受診者数'!S8*100</f>
        <v>50</v>
      </c>
      <c r="T8" s="1256">
        <f>'未処置歯ありの者の数'!T8/'受診者数'!T8*100</f>
        <v>25</v>
      </c>
      <c r="U8" s="1256" t="s">
        <v>805</v>
      </c>
      <c r="V8" s="1256">
        <f>'未処置歯ありの者の数'!V8/'受診者数'!V8*100</f>
        <v>25</v>
      </c>
      <c r="W8" s="1256">
        <f>'未処置歯ありの者の数'!W8/'受診者数'!W8*100</f>
        <v>100</v>
      </c>
    </row>
    <row r="9" spans="1:23" s="1202" customFormat="1" ht="12" customHeight="1">
      <c r="A9" s="1203"/>
      <c r="B9" s="1204">
        <v>6</v>
      </c>
      <c r="C9" s="1111" t="s">
        <v>806</v>
      </c>
      <c r="D9" s="1255">
        <f>'未処置歯ありの者の数'!D9/'受診者数'!D9*100</f>
        <v>66.66666666666666</v>
      </c>
      <c r="E9" s="1255">
        <f>'未処置歯ありの者の数'!E9/'受診者数'!E9*100</f>
        <v>40</v>
      </c>
      <c r="F9" s="1255">
        <f>'未処置歯ありの者の数'!F9/'受診者数'!F9*100</f>
        <v>40</v>
      </c>
      <c r="G9" s="1255">
        <f>'未処置歯ありの者の数'!G9/'受診者数'!G9*100</f>
        <v>16.666666666666664</v>
      </c>
      <c r="H9" s="1255">
        <f>'未処置歯ありの者の数'!H9/'受診者数'!H9*100</f>
        <v>37.93103448275862</v>
      </c>
      <c r="I9" s="1255">
        <f>'未処置歯ありの者の数'!I9/'受診者数'!I9*100</f>
        <v>25</v>
      </c>
      <c r="J9" s="1256"/>
      <c r="K9" s="1256">
        <f>'未処置歯ありの者の数'!K9/'受診者数'!K9*100</f>
        <v>50</v>
      </c>
      <c r="L9" s="1256">
        <f>'未処置歯ありの者の数'!L9/'受診者数'!L9*100</f>
        <v>50</v>
      </c>
      <c r="M9" s="1256">
        <f>'未処置歯ありの者の数'!M9/'受診者数'!M9*100</f>
        <v>50</v>
      </c>
      <c r="N9" s="1256">
        <f>'未処置歯ありの者の数'!N9/'受診者数'!N9*100</f>
        <v>0</v>
      </c>
      <c r="O9" s="1256">
        <f>'未処置歯ありの者の数'!O9/'受診者数'!O9*100</f>
        <v>40</v>
      </c>
      <c r="P9" s="1256">
        <f>'未処置歯ありの者の数'!P9/'受診者数'!P9*100</f>
        <v>50</v>
      </c>
      <c r="Q9" s="1256"/>
      <c r="R9" s="1256">
        <f>'未処置歯ありの者の数'!R9/'受診者数'!R9*100</f>
        <v>100</v>
      </c>
      <c r="S9" s="1256">
        <f>'未処置歯ありの者の数'!S9/'受診者数'!S9*100</f>
        <v>33.33333333333333</v>
      </c>
      <c r="T9" s="1256">
        <f>'未処置歯ありの者の数'!T9/'受診者数'!T9*100</f>
        <v>28.57142857142857</v>
      </c>
      <c r="U9" s="1256">
        <f>'未処置歯ありの者の数'!U9/'受診者数'!U9*100</f>
        <v>33.33333333333333</v>
      </c>
      <c r="V9" s="1256">
        <f>'未処置歯ありの者の数'!V9/'受診者数'!V9*100</f>
        <v>35.714285714285715</v>
      </c>
      <c r="W9" s="1256">
        <f>'未処置歯ありの者の数'!W9/'受診者数'!W9*100</f>
        <v>0</v>
      </c>
    </row>
    <row r="10" spans="1:23" s="1202" customFormat="1" ht="12" customHeight="1">
      <c r="A10" s="1203"/>
      <c r="B10" s="1204">
        <v>7</v>
      </c>
      <c r="C10" s="1111" t="s">
        <v>807</v>
      </c>
      <c r="D10" s="1255">
        <f>'未処置歯ありの者の数'!D10/'受診者数'!D10*100</f>
        <v>61.111111111111114</v>
      </c>
      <c r="E10" s="1255">
        <f>'未処置歯ありの者の数'!E10/'受診者数'!E10*100</f>
        <v>50</v>
      </c>
      <c r="F10" s="1255">
        <f>'未処置歯ありの者の数'!F10/'受診者数'!F10*100</f>
        <v>44.11764705882353</v>
      </c>
      <c r="G10" s="1255">
        <f>'未処置歯ありの者の数'!G10/'受診者数'!G10*100</f>
        <v>40</v>
      </c>
      <c r="H10" s="1255">
        <f>'未処置歯ありの者の数'!H10/'受診者数'!H10*100</f>
        <v>46.36363636363636</v>
      </c>
      <c r="I10" s="1256" t="s">
        <v>847</v>
      </c>
      <c r="J10" s="1256"/>
      <c r="K10" s="1256">
        <f>'未処置歯ありの者の数'!K10/'受診者数'!K10*100</f>
        <v>83.33333333333334</v>
      </c>
      <c r="L10" s="1256">
        <f>'未処置歯ありの者の数'!L10/'受診者数'!L10*100</f>
        <v>50</v>
      </c>
      <c r="M10" s="1256">
        <f>'未処置歯ありの者の数'!M10/'受診者数'!M10*100</f>
        <v>50</v>
      </c>
      <c r="N10" s="1256">
        <f>'未処置歯ありの者の数'!N10/'受診者数'!N10*100</f>
        <v>44.44444444444444</v>
      </c>
      <c r="O10" s="1256">
        <f>'未処置歯ありの者の数'!O10/'受診者数'!O10*100</f>
        <v>52.5</v>
      </c>
      <c r="P10" s="1256" t="s">
        <v>847</v>
      </c>
      <c r="Q10" s="1256"/>
      <c r="R10" s="1256">
        <f>'未処置歯ありの者の数'!R10/'受診者数'!R10*100</f>
        <v>50</v>
      </c>
      <c r="S10" s="1256">
        <f>'未処置歯ありの者の数'!S10/'受診者数'!S10*100</f>
        <v>50</v>
      </c>
      <c r="T10" s="1256">
        <f>'未処置歯ありの者の数'!T10/'受診者数'!T10*100</f>
        <v>41.66666666666667</v>
      </c>
      <c r="U10" s="1256">
        <f>'未処置歯ありの者の数'!U10/'受診者数'!U10*100</f>
        <v>36.36363636363637</v>
      </c>
      <c r="V10" s="1256">
        <f>'未処置歯ありの者の数'!V10/'受診者数'!V10*100</f>
        <v>42.857142857142854</v>
      </c>
      <c r="W10" s="1256" t="s">
        <v>847</v>
      </c>
    </row>
    <row r="11" spans="1:23" s="1202" customFormat="1" ht="12" customHeight="1">
      <c r="A11" s="1203"/>
      <c r="B11" s="1204">
        <v>8</v>
      </c>
      <c r="C11" s="1111" t="s">
        <v>809</v>
      </c>
      <c r="D11" s="1255">
        <f>'未処置歯ありの者の数'!D11/'受診者数'!D11*100</f>
        <v>22.916666666666664</v>
      </c>
      <c r="E11" s="1255">
        <f>'未処置歯ありの者の数'!E11/'受診者数'!E11*100</f>
        <v>18.75</v>
      </c>
      <c r="F11" s="1255">
        <f>'未処置歯ありの者の数'!F11/'受診者数'!F11*100</f>
        <v>26.923076923076923</v>
      </c>
      <c r="G11" s="1255">
        <f>'未処置歯ありの者の数'!G11/'受診者数'!G11*100</f>
        <v>26.993865030674847</v>
      </c>
      <c r="H11" s="1255">
        <f>'未処置歯ありの者の数'!H11/'受診者数'!H11*100</f>
        <v>25.222551928783382</v>
      </c>
      <c r="I11" s="1255">
        <f>'未処置歯ありの者の数'!I11/'受診者数'!I11*100</f>
        <v>37.5</v>
      </c>
      <c r="J11" s="1256"/>
      <c r="K11" s="1256">
        <f>'未処置歯ありの者の数'!K11/'受診者数'!K11*100</f>
        <v>20</v>
      </c>
      <c r="L11" s="1256">
        <f>'未処置歯ありの者の数'!L11/'受診者数'!L11*100</f>
        <v>40</v>
      </c>
      <c r="M11" s="1256">
        <f>'未処置歯ありの者の数'!M11/'受診者数'!M11*100</f>
        <v>26.666666666666668</v>
      </c>
      <c r="N11" s="1256">
        <f>'未処置歯ありの者の数'!N11/'受診者数'!N11*100</f>
        <v>32.857142857142854</v>
      </c>
      <c r="O11" s="1256">
        <f>'未処置歯ありの者の数'!O11/'受診者数'!O11*100</f>
        <v>30.76923076923077</v>
      </c>
      <c r="P11" s="1256">
        <f>'未処置歯ありの者の数'!P11/'受診者数'!P11*100</f>
        <v>46.31578947368421</v>
      </c>
      <c r="Q11" s="1256"/>
      <c r="R11" s="1256">
        <f>'未処置歯ありの者の数'!R11/'受診者数'!R11*100</f>
        <v>24.242424242424242</v>
      </c>
      <c r="S11" s="1256">
        <f>'未処置歯ありの者の数'!S11/'受診者数'!S11*100</f>
        <v>9.090909090909092</v>
      </c>
      <c r="T11" s="1256">
        <f>'未処置歯ありの者の数'!T11/'受診者数'!T11*100</f>
        <v>27.083333333333332</v>
      </c>
      <c r="U11" s="1256">
        <f>'未処置歯ありの者の数'!U11/'受診者数'!U11*100</f>
        <v>22.58064516129032</v>
      </c>
      <c r="V11" s="1256">
        <f>'未処置歯ありの者の数'!V11/'受診者数'!V11*100</f>
        <v>21.73913043478261</v>
      </c>
      <c r="W11" s="1256">
        <f>'未処置歯ありの者の数'!W11/'受診者数'!W11*100</f>
        <v>32.544378698224854</v>
      </c>
    </row>
    <row r="12" spans="1:23" s="1202" customFormat="1" ht="12" customHeight="1">
      <c r="A12" s="1203"/>
      <c r="B12" s="1204">
        <v>9</v>
      </c>
      <c r="C12" s="1111" t="s">
        <v>836</v>
      </c>
      <c r="D12" s="1255">
        <f>'未処置歯ありの者の数'!D12/'受診者数'!D12*100</f>
        <v>26.31578947368421</v>
      </c>
      <c r="E12" s="1255">
        <f>'未処置歯ありの者の数'!E12/'受診者数'!E12*100</f>
        <v>33.33333333333333</v>
      </c>
      <c r="F12" s="1255">
        <f>'未処置歯ありの者の数'!F12/'受診者数'!F12*100</f>
        <v>11.11111111111111</v>
      </c>
      <c r="G12" s="1255">
        <f>'未処置歯ありの者の数'!G12/'受診者数'!G12*100</f>
        <v>22.22222222222222</v>
      </c>
      <c r="H12" s="1255">
        <f>'未処置歯ありの者の数'!H12/'受診者数'!H12*100</f>
        <v>24.137931034482758</v>
      </c>
      <c r="I12" s="1255">
        <f>'未処置歯ありの者の数'!I12/'受診者数'!I12*100</f>
        <v>32.88381742738589</v>
      </c>
      <c r="J12" s="1256"/>
      <c r="K12" s="1256">
        <f>'未処置歯ありの者の数'!K12/'受診者数'!K12*100</f>
        <v>0</v>
      </c>
      <c r="L12" s="1256">
        <f>'未処置歯ありの者の数'!L12/'受診者数'!L12*100</f>
        <v>20</v>
      </c>
      <c r="M12" s="1256">
        <f>'未処置歯ありの者の数'!M12/'受診者数'!M12*100</f>
        <v>25</v>
      </c>
      <c r="N12" s="1256">
        <f>'未処置歯ありの者の数'!N12/'受診者数'!N12*100</f>
        <v>14.285714285714285</v>
      </c>
      <c r="O12" s="1256">
        <f>'未処置歯ありの者の数'!O12/'受診者数'!O12*100</f>
        <v>13.043478260869565</v>
      </c>
      <c r="P12" s="1256" t="s">
        <v>847</v>
      </c>
      <c r="Q12" s="1256"/>
      <c r="R12" s="1256">
        <f>'未処置歯ありの者の数'!R12/'受診者数'!R12*100</f>
        <v>41.66666666666667</v>
      </c>
      <c r="S12" s="1256">
        <f>'未処置歯ありの者の数'!S12/'受診者数'!S12*100</f>
        <v>42.857142857142854</v>
      </c>
      <c r="T12" s="1256">
        <f>'未処置歯ありの者の数'!T12/'受診者数'!T12*100</f>
        <v>0</v>
      </c>
      <c r="U12" s="1256">
        <f>'未処置歯ありの者の数'!U12/'受診者数'!U12*100</f>
        <v>27.27272727272727</v>
      </c>
      <c r="V12" s="1256">
        <f>'未処置歯ありの者の数'!V12/'受診者数'!V12*100</f>
        <v>31.428571428571427</v>
      </c>
      <c r="W12" s="1256" t="s">
        <v>847</v>
      </c>
    </row>
    <row r="13" spans="1:23" s="1202" customFormat="1" ht="12" customHeight="1">
      <c r="A13" s="1203"/>
      <c r="B13" s="1204">
        <v>10</v>
      </c>
      <c r="C13" s="1111" t="s">
        <v>812</v>
      </c>
      <c r="D13" s="1255">
        <f>'未処置歯ありの者の数'!D13/'受診者数'!D13*100</f>
        <v>35.77981651376147</v>
      </c>
      <c r="E13" s="1255">
        <f>'未処置歯ありの者の数'!E13/'受診者数'!E13*100</f>
        <v>29.166666666666668</v>
      </c>
      <c r="F13" s="1255">
        <f>'未処置歯ありの者の数'!F13/'受診者数'!F13*100</f>
        <v>33.33333333333333</v>
      </c>
      <c r="G13" s="1255">
        <f>'未処置歯ありの者の数'!G13/'受診者数'!G13*100</f>
        <v>22.151898734177212</v>
      </c>
      <c r="H13" s="1255">
        <f>'未処置歯ありの者の数'!H13/'受診者数'!H13*100</f>
        <v>29.39958592132505</v>
      </c>
      <c r="I13" s="1255">
        <f>'未処置歯ありの者の数'!I13/'受診者数'!I13*100</f>
        <v>31.5625</v>
      </c>
      <c r="J13" s="1256"/>
      <c r="K13" s="1256">
        <f>'未処置歯ありの者の数'!K13/'受診者数'!K13*100</f>
        <v>42.857142857142854</v>
      </c>
      <c r="L13" s="1256">
        <f>'未処置歯ありの者の数'!L13/'受診者数'!L13*100</f>
        <v>35.714285714285715</v>
      </c>
      <c r="M13" s="1256">
        <f>'未処置歯ありの者の数'!M13/'受診者数'!M13*100</f>
        <v>31.428571428571427</v>
      </c>
      <c r="N13" s="1256">
        <f>'未処置歯ありの者の数'!N13/'受診者数'!N13*100</f>
        <v>18.84057971014493</v>
      </c>
      <c r="O13" s="1256">
        <f>'未処置歯ありの者の数'!O13/'受診者数'!O13*100</f>
        <v>29.34131736526946</v>
      </c>
      <c r="P13" s="1256">
        <f>'未処置歯ありの者の数'!P13/'受診者数'!P13*100</f>
        <v>36.607142857142854</v>
      </c>
      <c r="Q13" s="1256"/>
      <c r="R13" s="1256">
        <f>'未処置歯ありの者の数'!R13/'受診者数'!R13*100</f>
        <v>32.432432432432435</v>
      </c>
      <c r="S13" s="1256">
        <f>'未処置歯ありの者の数'!S13/'受診者数'!S13*100</f>
        <v>26.47058823529412</v>
      </c>
      <c r="T13" s="1256">
        <f>'未処置歯ありの者の数'!T13/'受診者数'!T13*100</f>
        <v>34.11764705882353</v>
      </c>
      <c r="U13" s="1256">
        <f>'未処置歯ありの者の数'!U13/'受診者数'!U13*100</f>
        <v>24.719101123595504</v>
      </c>
      <c r="V13" s="1256">
        <f>'未処置歯ありの者の数'!V13/'受診者数'!V13*100</f>
        <v>29.430379746835445</v>
      </c>
      <c r="W13" s="1256">
        <f>'未処置歯ありの者の数'!W13/'受診者数'!W13*100</f>
        <v>28.846153846153843</v>
      </c>
    </row>
    <row r="14" spans="1:23" s="1202" customFormat="1" ht="12" customHeight="1">
      <c r="A14" s="1203"/>
      <c r="B14" s="1204">
        <v>11</v>
      </c>
      <c r="C14" s="1111" t="s">
        <v>813</v>
      </c>
      <c r="D14" s="1255">
        <f>'未処置歯ありの者の数'!D14/'受診者数'!D14*100</f>
        <v>43.18181818181818</v>
      </c>
      <c r="E14" s="1255">
        <f>'未処置歯ありの者の数'!E14/'受診者数'!E14*100</f>
        <v>26.82926829268293</v>
      </c>
      <c r="F14" s="1255">
        <f>'未処置歯ありの者の数'!F14/'受診者数'!F14*100</f>
        <v>31.25</v>
      </c>
      <c r="G14" s="1255">
        <f>'未処置歯ありの者の数'!G14/'受診者数'!G14*100</f>
        <v>28.57142857142857</v>
      </c>
      <c r="H14" s="1255">
        <f>'未処置歯ありの者の数'!H14/'受診者数'!H14*100</f>
        <v>32.27513227513227</v>
      </c>
      <c r="I14" s="1255">
        <f>'未処置歯ありの者の数'!I14/'受診者数'!I14*100</f>
        <v>34.177215189873415</v>
      </c>
      <c r="J14" s="1256"/>
      <c r="K14" s="1256">
        <f>'未処置歯ありの者の数'!K14/'受診者数'!K14*100</f>
        <v>68.75</v>
      </c>
      <c r="L14" s="1256">
        <f>'未処置歯ありの者の数'!L14/'受診者数'!L14*100</f>
        <v>33.33333333333333</v>
      </c>
      <c r="M14" s="1256">
        <f>'未処置歯ありの者の数'!M14/'受診者数'!M14*100</f>
        <v>27.27272727272727</v>
      </c>
      <c r="N14" s="1256">
        <f>'未処置歯ありの者の数'!N14/'受診者数'!N14*100</f>
        <v>31.818181818181817</v>
      </c>
      <c r="O14" s="1256">
        <f>'未処置歯ありの者の数'!O14/'受診者数'!O14*100</f>
        <v>41.81818181818181</v>
      </c>
      <c r="P14" s="1256">
        <f>'未処置歯ありの者の数'!P14/'受診者数'!P14*100</f>
        <v>44.79166666666667</v>
      </c>
      <c r="Q14" s="1256"/>
      <c r="R14" s="1256">
        <f>'未処置歯ありの者の数'!R14/'受診者数'!R14*100</f>
        <v>28.57142857142857</v>
      </c>
      <c r="S14" s="1256">
        <f>'未処置歯ありの者の数'!S14/'受診者数'!S14*100</f>
        <v>25.71428571428571</v>
      </c>
      <c r="T14" s="1256">
        <f>'未処置歯ありの者の数'!T14/'受診者数'!T14*100</f>
        <v>32.432432432432435</v>
      </c>
      <c r="U14" s="1256">
        <f>'未処置歯ありの者の数'!U14/'受診者数'!U14*100</f>
        <v>26.47058823529412</v>
      </c>
      <c r="V14" s="1256">
        <f>'未処置歯ありの者の数'!V14/'受診者数'!V14*100</f>
        <v>28.35820895522388</v>
      </c>
      <c r="W14" s="1256">
        <f>'未処置歯ありの者の数'!W14/'受診者数'!W14*100</f>
        <v>30.76923076923077</v>
      </c>
    </row>
    <row r="15" spans="1:23" s="1202" customFormat="1" ht="12" customHeight="1">
      <c r="A15" s="1203"/>
      <c r="B15" s="1204">
        <v>12</v>
      </c>
      <c r="C15" s="1111" t="s">
        <v>814</v>
      </c>
      <c r="D15" s="1255">
        <f>'未処置歯ありの者の数'!D15/'受診者数'!D15*100</f>
        <v>42.857142857142854</v>
      </c>
      <c r="E15" s="1255">
        <f>'未処置歯ありの者の数'!E15/'受診者数'!E15*100</f>
        <v>11.11111111111111</v>
      </c>
      <c r="F15" s="1255">
        <f>'未処置歯ありの者の数'!F15/'受診者数'!F15*100</f>
        <v>42.857142857142854</v>
      </c>
      <c r="G15" s="1255">
        <f>'未処置歯ありの者の数'!G15/'受診者数'!G15*100</f>
        <v>14.285714285714285</v>
      </c>
      <c r="H15" s="1255">
        <f>'未処置歯ありの者の数'!H15/'受診者数'!H15*100</f>
        <v>26.666666666666668</v>
      </c>
      <c r="I15" s="1255">
        <f>'未処置歯ありの者の数'!I15/'受診者数'!I15*100</f>
        <v>29.691516709511568</v>
      </c>
      <c r="J15" s="1256"/>
      <c r="K15" s="1256">
        <f>'未処置歯ありの者の数'!K15/'受診者数'!K15*100</f>
        <v>50</v>
      </c>
      <c r="L15" s="1256">
        <f>'未処置歯ありの者の数'!L15/'受診者数'!L15*100</f>
        <v>0</v>
      </c>
      <c r="M15" s="1256">
        <f>'未処置歯ありの者の数'!M15/'受診者数'!M15*100</f>
        <v>0</v>
      </c>
      <c r="N15" s="1256">
        <f>'未処置歯ありの者の数'!N15/'受診者数'!N15*100</f>
        <v>0</v>
      </c>
      <c r="O15" s="1256">
        <f>'未処置歯ありの者の数'!O15/'受診者数'!O15*100</f>
        <v>14.285714285714285</v>
      </c>
      <c r="P15" s="1256">
        <f>'未処置歯ありの者の数'!P15/'受診者数'!P15*100</f>
        <v>29.333333333333332</v>
      </c>
      <c r="Q15" s="1256"/>
      <c r="R15" s="1256">
        <f>'未処置歯ありの者の数'!R15/'受診者数'!R15*100</f>
        <v>40</v>
      </c>
      <c r="S15" s="1256">
        <f>'未処置歯ありの者の数'!S15/'受診者数'!S15*100</f>
        <v>12.5</v>
      </c>
      <c r="T15" s="1256">
        <f>'未処置歯ありの者の数'!T15/'受診者数'!T15*100</f>
        <v>50</v>
      </c>
      <c r="U15" s="1256">
        <f>'未処置歯ありの者の数'!U15/'受診者数'!U15*100</f>
        <v>25</v>
      </c>
      <c r="V15" s="1256">
        <f>'未処置歯ありの者の数'!V15/'受診者数'!V15*100</f>
        <v>30.434782608695656</v>
      </c>
      <c r="W15" s="1256">
        <f>'未処置歯ありの者の数'!W15/'受診者数'!W15*100</f>
        <v>29.8372513562387</v>
      </c>
    </row>
    <row r="16" spans="1:23" s="1202" customFormat="1" ht="12" customHeight="1">
      <c r="A16" s="1203"/>
      <c r="B16" s="1204">
        <v>13</v>
      </c>
      <c r="C16" s="1111" t="s">
        <v>815</v>
      </c>
      <c r="D16" s="1255">
        <f>'未処置歯ありの者の数'!D16/'受診者数'!D16*100</f>
        <v>35.294117647058826</v>
      </c>
      <c r="E16" s="1255">
        <f>'未処置歯ありの者の数'!E16/'受診者数'!E16*100</f>
        <v>28.57142857142857</v>
      </c>
      <c r="F16" s="1255">
        <f>'未処置歯ありの者の数'!F16/'受診者数'!F16*100</f>
        <v>57.14285714285714</v>
      </c>
      <c r="G16" s="1255">
        <f>'未処置歯ありの者の数'!G16/'受診者数'!G16*100</f>
        <v>28.57142857142857</v>
      </c>
      <c r="H16" s="1255">
        <f>'未処置歯ありの者の数'!H16/'受診者数'!H16*100</f>
        <v>35.61643835616438</v>
      </c>
      <c r="I16" s="1256" t="s">
        <v>760</v>
      </c>
      <c r="J16" s="1256"/>
      <c r="K16" s="1256">
        <f>'未処置歯ありの者の数'!K16/'受診者数'!K16*100</f>
        <v>66.66666666666666</v>
      </c>
      <c r="L16" s="1256">
        <f>'未処置歯ありの者の数'!L16/'受診者数'!L16*100</f>
        <v>66.66666666666666</v>
      </c>
      <c r="M16" s="1256">
        <f>'未処置歯ありの者の数'!M16/'受診者数'!M16*100</f>
        <v>60</v>
      </c>
      <c r="N16" s="1256">
        <f>'未処置歯ありの者の数'!N16/'受診者数'!N16*100</f>
        <v>22.22222222222222</v>
      </c>
      <c r="O16" s="1256">
        <f>'未処置歯ありの者の数'!O16/'受診者数'!O16*100</f>
        <v>45</v>
      </c>
      <c r="P16" s="1256" t="s">
        <v>760</v>
      </c>
      <c r="Q16" s="1256"/>
      <c r="R16" s="1256">
        <f>'未処置歯ありの者の数'!R16/'受診者数'!R16*100</f>
        <v>28.57142857142857</v>
      </c>
      <c r="S16" s="1256">
        <f>'未処置歯ありの者の数'!S16/'受診者数'!S16*100</f>
        <v>18.181818181818183</v>
      </c>
      <c r="T16" s="1256">
        <f>'未処置歯ありの者の数'!T16/'受診者数'!T16*100</f>
        <v>55.55555555555556</v>
      </c>
      <c r="U16" s="1256">
        <f>'未処置歯ありの者の数'!U16/'受診者数'!U16*100</f>
        <v>31.57894736842105</v>
      </c>
      <c r="V16" s="1256">
        <f>'未処置歯ありの者の数'!V16/'受診者数'!V16*100</f>
        <v>32.075471698113205</v>
      </c>
      <c r="W16" s="1256" t="s">
        <v>760</v>
      </c>
    </row>
    <row r="17" spans="1:23" s="1202" customFormat="1" ht="12" customHeight="1">
      <c r="A17" s="1203"/>
      <c r="B17" s="1204">
        <v>14</v>
      </c>
      <c r="C17" s="1111" t="s">
        <v>816</v>
      </c>
      <c r="D17" s="1255">
        <f>'未処置歯ありの者の数'!D17/'受診者数'!D17*100</f>
        <v>51.61290322580645</v>
      </c>
      <c r="E17" s="1255">
        <f>'未処置歯ありの者の数'!E17/'受診者数'!E17*100</f>
        <v>34.883720930232556</v>
      </c>
      <c r="F17" s="1255">
        <f>'未処置歯ありの者の数'!F17/'受診者数'!F17*100</f>
        <v>23.809523809523807</v>
      </c>
      <c r="G17" s="1255">
        <f>'未処置歯ありの者の数'!G17/'受診者数'!G17*100</f>
        <v>33.33333333333333</v>
      </c>
      <c r="H17" s="1255">
        <f>'未処置歯ありの者の数'!H17/'受診者数'!H17*100</f>
        <v>34.63687150837989</v>
      </c>
      <c r="I17" s="1255">
        <f>'未処置歯ありの者の数'!I17/'受診者数'!I17*100</f>
        <v>33.33333333333333</v>
      </c>
      <c r="J17" s="1256"/>
      <c r="K17" s="1256">
        <f>'未処置歯ありの者の数'!K17/'受診者数'!K17*100</f>
        <v>56.25</v>
      </c>
      <c r="L17" s="1256">
        <f>'未処置歯ありの者の数'!L17/'受診者数'!L17*100</f>
        <v>60</v>
      </c>
      <c r="M17" s="1256">
        <f>'未処置歯ありの者の数'!M17/'受診者数'!M17*100</f>
        <v>20</v>
      </c>
      <c r="N17" s="1256">
        <f>'未処置歯ありの者の数'!N17/'受診者数'!N17*100</f>
        <v>41.935483870967744</v>
      </c>
      <c r="O17" s="1256">
        <f>'未処置歯ありの者の数'!O17/'受診者数'!O17*100</f>
        <v>44.776119402985074</v>
      </c>
      <c r="P17" s="1256">
        <f>'未処置歯ありの者の数'!P17/'受診者数'!P17*100</f>
        <v>15.384615384615385</v>
      </c>
      <c r="Q17" s="1256"/>
      <c r="R17" s="1256">
        <f>'未処置歯ありの者の数'!R17/'受診者数'!R17*100</f>
        <v>46.666666666666664</v>
      </c>
      <c r="S17" s="1256">
        <f>'未処置歯ありの者の数'!S17/'受診者数'!S17*100</f>
        <v>27.27272727272727</v>
      </c>
      <c r="T17" s="1256">
        <f>'未処置歯ありの者の数'!T17/'受診者数'!T17*100</f>
        <v>25</v>
      </c>
      <c r="U17" s="1256">
        <f>'未処置歯ありの者の数'!U17/'受診者数'!U17*100</f>
        <v>25</v>
      </c>
      <c r="V17" s="1256">
        <f>'未処置歯ありの者の数'!V17/'受診者数'!V17*100</f>
        <v>28.57142857142857</v>
      </c>
      <c r="W17" s="1256">
        <f>'未処置歯ありの者の数'!W17/'受診者数'!W17*100</f>
        <v>42.30769230769231</v>
      </c>
    </row>
    <row r="18" spans="1:23" s="1202" customFormat="1" ht="12" customHeight="1">
      <c r="A18" s="1203"/>
      <c r="B18" s="1204">
        <v>15</v>
      </c>
      <c r="C18" s="1111" t="s">
        <v>817</v>
      </c>
      <c r="D18" s="1255">
        <f>'未処置歯ありの者の数'!D18/'受診者数'!D18*100</f>
        <v>20</v>
      </c>
      <c r="E18" s="1255">
        <f>'未処置歯ありの者の数'!E18/'受診者数'!E18*100</f>
        <v>50</v>
      </c>
      <c r="F18" s="1255">
        <f>'未処置歯ありの者の数'!F18/'受診者数'!F18*100</f>
        <v>100</v>
      </c>
      <c r="G18" s="1255">
        <f>'未処置歯ありの者の数'!G18/'受診者数'!G18*100</f>
        <v>45.45454545454545</v>
      </c>
      <c r="H18" s="1255">
        <f>'未処置歯ありの者の数'!H18/'受診者数'!H18*100</f>
        <v>46.15384615384615</v>
      </c>
      <c r="I18" s="1256" t="s">
        <v>805</v>
      </c>
      <c r="J18" s="1256"/>
      <c r="K18" s="1256">
        <f>'未処置歯ありの者の数'!K18/'受診者数'!K18*100</f>
        <v>100</v>
      </c>
      <c r="L18" s="1256">
        <f>'未処置歯ありの者の数'!L18/'受診者数'!L18*100</f>
        <v>66.66666666666666</v>
      </c>
      <c r="M18" s="1256" t="s">
        <v>771</v>
      </c>
      <c r="N18" s="1256">
        <f>'未処置歯ありの者の数'!N18/'受診者数'!N18*100</f>
        <v>57.14285714285714</v>
      </c>
      <c r="O18" s="1256">
        <f>'未処置歯ありの者の数'!O18/'受診者数'!O18*100</f>
        <v>63.63636363636363</v>
      </c>
      <c r="P18" s="1256" t="s">
        <v>805</v>
      </c>
      <c r="Q18" s="1256"/>
      <c r="R18" s="1256">
        <f>'未処置歯ありの者の数'!R18/'受診者数'!R18*100</f>
        <v>0</v>
      </c>
      <c r="S18" s="1256">
        <f>'未処置歯ありの者の数'!S18/'受診者数'!S18*100</f>
        <v>40</v>
      </c>
      <c r="T18" s="1256">
        <f>'未処置歯ありの者の数'!T18/'受診者数'!T18*100</f>
        <v>100</v>
      </c>
      <c r="U18" s="1256">
        <f>'未処置歯ありの者の数'!U18/'受診者数'!U18*100</f>
        <v>25</v>
      </c>
      <c r="V18" s="1256">
        <f>'未処置歯ありの者の数'!V18/'受診者数'!V18*100</f>
        <v>33.33333333333333</v>
      </c>
      <c r="W18" s="1256" t="s">
        <v>805</v>
      </c>
    </row>
    <row r="19" spans="1:23" s="1202" customFormat="1" ht="12" customHeight="1">
      <c r="A19" s="1203"/>
      <c r="B19" s="1204">
        <v>16</v>
      </c>
      <c r="C19" s="1111" t="s">
        <v>818</v>
      </c>
      <c r="D19" s="1256" t="s">
        <v>776</v>
      </c>
      <c r="E19" s="1256" t="s">
        <v>776</v>
      </c>
      <c r="F19" s="1256" t="s">
        <v>776</v>
      </c>
      <c r="G19" s="1256" t="s">
        <v>776</v>
      </c>
      <c r="H19" s="1256" t="s">
        <v>776</v>
      </c>
      <c r="I19" s="1256" t="s">
        <v>776</v>
      </c>
      <c r="J19" s="1256"/>
      <c r="K19" s="1256" t="s">
        <v>776</v>
      </c>
      <c r="L19" s="1256" t="s">
        <v>776</v>
      </c>
      <c r="M19" s="1256" t="s">
        <v>776</v>
      </c>
      <c r="N19" s="1256" t="s">
        <v>776</v>
      </c>
      <c r="O19" s="1256" t="s">
        <v>776</v>
      </c>
      <c r="P19" s="1256" t="s">
        <v>776</v>
      </c>
      <c r="Q19" s="1256"/>
      <c r="R19" s="1256" t="s">
        <v>776</v>
      </c>
      <c r="S19" s="1256" t="s">
        <v>776</v>
      </c>
      <c r="T19" s="1256" t="s">
        <v>776</v>
      </c>
      <c r="U19" s="1256" t="s">
        <v>776</v>
      </c>
      <c r="V19" s="1256" t="s">
        <v>776</v>
      </c>
      <c r="W19" s="1256" t="s">
        <v>776</v>
      </c>
    </row>
    <row r="20" spans="1:23" s="1202" customFormat="1" ht="12" customHeight="1">
      <c r="A20" s="1203"/>
      <c r="B20" s="1204">
        <v>17</v>
      </c>
      <c r="C20" s="1111" t="s">
        <v>794</v>
      </c>
      <c r="D20" s="1256" t="s">
        <v>776</v>
      </c>
      <c r="E20" s="1256" t="s">
        <v>776</v>
      </c>
      <c r="F20" s="1256" t="s">
        <v>776</v>
      </c>
      <c r="G20" s="1256" t="s">
        <v>776</v>
      </c>
      <c r="H20" s="1256" t="s">
        <v>776</v>
      </c>
      <c r="I20" s="1256" t="s">
        <v>776</v>
      </c>
      <c r="J20" s="1256"/>
      <c r="K20" s="1256" t="s">
        <v>776</v>
      </c>
      <c r="L20" s="1256" t="s">
        <v>776</v>
      </c>
      <c r="M20" s="1256" t="s">
        <v>776</v>
      </c>
      <c r="N20" s="1256" t="s">
        <v>776</v>
      </c>
      <c r="O20" s="1256" t="s">
        <v>776</v>
      </c>
      <c r="P20" s="1256" t="s">
        <v>776</v>
      </c>
      <c r="Q20" s="1256"/>
      <c r="R20" s="1256" t="s">
        <v>776</v>
      </c>
      <c r="S20" s="1256" t="s">
        <v>776</v>
      </c>
      <c r="T20" s="1256" t="s">
        <v>776</v>
      </c>
      <c r="U20" s="1256" t="s">
        <v>776</v>
      </c>
      <c r="V20" s="1256" t="s">
        <v>776</v>
      </c>
      <c r="W20" s="1256" t="s">
        <v>776</v>
      </c>
    </row>
    <row r="21" spans="1:23" s="1202" customFormat="1" ht="12" customHeight="1">
      <c r="A21" s="1203"/>
      <c r="B21" s="1204">
        <v>18</v>
      </c>
      <c r="C21" s="1111" t="s">
        <v>795</v>
      </c>
      <c r="D21" s="1118">
        <f>'未処置歯ありの者の数'!D21/'受診者数'!D21*100</f>
        <v>33.33333333333333</v>
      </c>
      <c r="E21" s="1118">
        <f>'未処置歯ありの者の数'!E21/'受診者数'!E21*100</f>
        <v>66.66666666666666</v>
      </c>
      <c r="F21" s="1118">
        <f>'未処置歯ありの者の数'!F21/'受診者数'!F21*100</f>
        <v>20</v>
      </c>
      <c r="G21" s="1118">
        <f>'未処置歯ありの者の数'!G21/'受診者数'!G21*100</f>
        <v>47.368421052631575</v>
      </c>
      <c r="H21" s="1118">
        <f>'未処置歯ありの者の数'!H21/'受診者数'!H21*100</f>
        <v>40.42553191489361</v>
      </c>
      <c r="I21" s="1256" t="s">
        <v>847</v>
      </c>
      <c r="J21" s="1256"/>
      <c r="K21" s="1118">
        <f>'未処置歯ありの者の数'!K21/'受診者数'!K21*100</f>
        <v>75</v>
      </c>
      <c r="L21" s="1118">
        <f>'未処置歯ありの者の数'!L21/'受診者数'!L21*100</f>
        <v>100</v>
      </c>
      <c r="M21" s="1118">
        <f>'未処置歯ありの者の数'!M21/'受診者数'!M21*100</f>
        <v>50</v>
      </c>
      <c r="N21" s="1118">
        <f>'未処置歯ありの者の数'!N21/'受診者数'!N21*100</f>
        <v>50</v>
      </c>
      <c r="O21" s="1118">
        <f>'未処置歯ありの者の数'!O21/'受診者数'!O21*100</f>
        <v>63.63636363636363</v>
      </c>
      <c r="P21" s="1256" t="s">
        <v>847</v>
      </c>
      <c r="Q21" s="1256"/>
      <c r="R21" s="1256">
        <f>'未処置歯ありの者の数'!R21/'受診者数'!R21*100</f>
        <v>12.5</v>
      </c>
      <c r="S21" s="1256">
        <f>'未処置歯ありの者の数'!S21/'受診者数'!S21*100</f>
        <v>60</v>
      </c>
      <c r="T21" s="1256">
        <f>'未処置歯ありの者の数'!T21/'受診者数'!T21*100</f>
        <v>12.5</v>
      </c>
      <c r="U21" s="1256">
        <f>'未処置歯ありの者の数'!U21/'受診者数'!U21*100</f>
        <v>46.666666666666664</v>
      </c>
      <c r="V21" s="1256">
        <f>'未処置歯ありの者の数'!V21/'受診者数'!V21*100</f>
        <v>33.33333333333333</v>
      </c>
      <c r="W21" s="1256" t="s">
        <v>847</v>
      </c>
    </row>
    <row r="22" spans="1:23" s="1202" customFormat="1" ht="12" customHeight="1">
      <c r="A22" s="1203"/>
      <c r="B22" s="1204">
        <v>19</v>
      </c>
      <c r="C22" s="1111" t="s">
        <v>819</v>
      </c>
      <c r="D22" s="1118">
        <f>'未処置歯ありの者の数'!D22/'受診者数'!D22*100</f>
        <v>46.96969696969697</v>
      </c>
      <c r="E22" s="1118">
        <f>'未処置歯ありの者の数'!E22/'受診者数'!E22*100</f>
        <v>36.666666666666664</v>
      </c>
      <c r="F22" s="1118">
        <f>'未処置歯ありの者の数'!F22/'受診者数'!F22*100</f>
        <v>29.411764705882355</v>
      </c>
      <c r="G22" s="1118">
        <f>'未処置歯ありの者の数'!G22/'受診者数'!G22*100</f>
        <v>37.83783783783784</v>
      </c>
      <c r="H22" s="1118">
        <f>'未処置歯ありの者の数'!H22/'受診者数'!H22*100</f>
        <v>35.95238095238095</v>
      </c>
      <c r="I22" s="1256">
        <f>'未処置歯ありの者の数'!I22/'受診者数'!I22*100</f>
        <v>28.78787878787879</v>
      </c>
      <c r="J22" s="1256"/>
      <c r="K22" s="1118">
        <f>'未処置歯ありの者の数'!K22/'受診者数'!K22*100</f>
        <v>56.25</v>
      </c>
      <c r="L22" s="1118">
        <f>'未処置歯ありの者の数'!L22/'受診者数'!L22*100</f>
        <v>41.66666666666667</v>
      </c>
      <c r="M22" s="1118">
        <f>'未処置歯ありの者の数'!M22/'受診者数'!M22*100</f>
        <v>36.58536585365854</v>
      </c>
      <c r="N22" s="1118">
        <f>'未処置歯ありの者の数'!N22/'受診者数'!N22*100</f>
        <v>40</v>
      </c>
      <c r="O22" s="1118">
        <f>'未処置歯ありの者の数'!O22/'受診者数'!O22*100</f>
        <v>41.269841269841265</v>
      </c>
      <c r="P22" s="1256">
        <f>'未処置歯ありの者の数'!P22/'受診者数'!P22*100</f>
        <v>27.77777777777778</v>
      </c>
      <c r="Q22" s="1256"/>
      <c r="R22" s="1256">
        <f>'未処置歯ありの者の数'!R22/'受診者数'!R22*100</f>
        <v>44</v>
      </c>
      <c r="S22" s="1256">
        <f>'未処置歯ありの者の数'!S22/'受診者数'!S22*100</f>
        <v>34.84848484848485</v>
      </c>
      <c r="T22" s="1256">
        <f>'未処置歯ありの者の数'!T22/'受診者数'!T22*100</f>
        <v>26.785714285714285</v>
      </c>
      <c r="U22" s="1256">
        <f>'未処置歯ありの者の数'!U22/'受診者数'!U22*100</f>
        <v>36.36363636363637</v>
      </c>
      <c r="V22" s="1256">
        <f>'未処置歯ありの者の数'!V22/'受診者数'!V22*100</f>
        <v>33.6734693877551</v>
      </c>
      <c r="W22" s="1256">
        <f>'未処置歯ありの者の数'!W22/'受診者数'!W22*100</f>
        <v>29.166666666666668</v>
      </c>
    </row>
    <row r="23" spans="1:23" s="1202" customFormat="1" ht="12" customHeight="1">
      <c r="A23" s="1203"/>
      <c r="B23" s="1204">
        <v>20</v>
      </c>
      <c r="C23" s="1111" t="s">
        <v>820</v>
      </c>
      <c r="D23" s="1118">
        <f>'未処置歯ありの者の数'!D23/'受診者数'!D23*100</f>
        <v>50</v>
      </c>
      <c r="E23" s="1118">
        <f>'未処置歯ありの者の数'!E23/'受診者数'!E23*100</f>
        <v>25</v>
      </c>
      <c r="F23" s="1118">
        <f>'未処置歯ありの者の数'!F23/'受診者数'!F23*100</f>
        <v>57.14285714285714</v>
      </c>
      <c r="G23" s="1118">
        <f>'未処置歯ありの者の数'!G23/'受診者数'!G23*100</f>
        <v>11.11111111111111</v>
      </c>
      <c r="H23" s="1118">
        <f>'未処置歯ありの者の数'!H23/'受診者数'!H23*100</f>
        <v>36.36363636363637</v>
      </c>
      <c r="I23" s="1256">
        <f>'未処置歯ありの者の数'!I23/'受診者数'!I23*100</f>
        <v>22.033898305084744</v>
      </c>
      <c r="J23" s="1256"/>
      <c r="K23" s="1256" t="s">
        <v>771</v>
      </c>
      <c r="L23" s="1256" t="s">
        <v>771</v>
      </c>
      <c r="M23" s="1118">
        <f>'未処置歯ありの者の数'!M23/'受診者数'!M23*100</f>
        <v>66.66666666666666</v>
      </c>
      <c r="N23" s="1256" t="s">
        <v>771</v>
      </c>
      <c r="O23" s="1256">
        <f>'未処置歯ありの者の数'!O23/'受診者数'!O23*100</f>
        <v>66.66666666666666</v>
      </c>
      <c r="P23" s="1256">
        <f>'未処置歯ありの者の数'!P23/'受診者数'!P23*100</f>
        <v>20</v>
      </c>
      <c r="Q23" s="1256"/>
      <c r="R23" s="1256">
        <f>'未処置歯ありの者の数'!R23/'受診者数'!R23*100</f>
        <v>50</v>
      </c>
      <c r="S23" s="1256">
        <f>'未処置歯ありの者の数'!S23/'受診者数'!S23*100</f>
        <v>25</v>
      </c>
      <c r="T23" s="1256">
        <f>'未処置歯ありの者の数'!T23/'受診者数'!T23*100</f>
        <v>54.54545454545454</v>
      </c>
      <c r="U23" s="1256">
        <f>'未処置歯ありの者の数'!U23/'受診者数'!U23*100</f>
        <v>11.11111111111111</v>
      </c>
      <c r="V23" s="1256">
        <f>'未処置歯ありの者の数'!V23/'受診者数'!V23*100</f>
        <v>33.33333333333333</v>
      </c>
      <c r="W23" s="1256">
        <f>'未処置歯ありの者の数'!W23/'受診者数'!W23*100</f>
        <v>22.448979591836736</v>
      </c>
    </row>
    <row r="24" spans="1:23" s="1202" customFormat="1" ht="12" customHeight="1">
      <c r="A24" s="1203"/>
      <c r="B24" s="1204">
        <v>21</v>
      </c>
      <c r="C24" s="1111" t="s">
        <v>821</v>
      </c>
      <c r="D24" s="1118">
        <f>'未処置歯ありの者の数'!D24/'受診者数'!D24*100</f>
        <v>38.095238095238095</v>
      </c>
      <c r="E24" s="1118">
        <f>'未処置歯ありの者の数'!E24/'受診者数'!E24*100</f>
        <v>31.03448275862069</v>
      </c>
      <c r="F24" s="1118">
        <f>'未処置歯ありの者の数'!F24/'受診者数'!F24*100</f>
        <v>45</v>
      </c>
      <c r="G24" s="1118">
        <f>'未処置歯ありの者の数'!G24/'受診者数'!G24*100</f>
        <v>42.10526315789473</v>
      </c>
      <c r="H24" s="1118">
        <f>'未処置歯ありの者の数'!H24/'受診者数'!H24*100</f>
        <v>38.15028901734104</v>
      </c>
      <c r="I24" s="1256" t="s">
        <v>847</v>
      </c>
      <c r="J24" s="1256"/>
      <c r="K24" s="1118">
        <f>'未処置歯ありの者の数'!K24/'受診者数'!K24*100</f>
        <v>54.83870967741935</v>
      </c>
      <c r="L24" s="1118">
        <f>'未処置歯ありの者の数'!L24/'受診者数'!L24*100</f>
        <v>50</v>
      </c>
      <c r="M24" s="1118">
        <f>'未処置歯ありの者の数'!M24/'受診者数'!M24*100</f>
        <v>40</v>
      </c>
      <c r="N24" s="1118">
        <f>'未処置歯ありの者の数'!N24/'受診者数'!N24*100</f>
        <v>41.66666666666667</v>
      </c>
      <c r="O24" s="1118">
        <f>'未処置歯ありの者の数'!O24/'受診者数'!O24*100</f>
        <v>50</v>
      </c>
      <c r="P24" s="1256" t="s">
        <v>847</v>
      </c>
      <c r="Q24" s="1256"/>
      <c r="R24" s="1256">
        <f>'未処置歯ありの者の数'!R24/'受診者数'!R24*100</f>
        <v>31.08108108108108</v>
      </c>
      <c r="S24" s="1256">
        <f>'未処置歯ありの者の数'!S24/'受診者数'!S24*100</f>
        <v>26.08695652173913</v>
      </c>
      <c r="T24" s="1256">
        <f>'未処置歯ありの者の数'!T24/'受診者数'!T24*100</f>
        <v>46.666666666666664</v>
      </c>
      <c r="U24" s="1256">
        <f>'未処置歯ありの者の数'!U24/'受診者数'!U24*100</f>
        <v>42.857142857142854</v>
      </c>
      <c r="V24" s="1256">
        <f>'未処置歯ありの者の数'!V24/'受診者数'!V24*100</f>
        <v>32.773109243697476</v>
      </c>
      <c r="W24" s="1256" t="s">
        <v>847</v>
      </c>
    </row>
    <row r="25" spans="1:23" s="1202" customFormat="1" ht="12" customHeight="1">
      <c r="A25" s="1203"/>
      <c r="B25" s="1204">
        <v>22</v>
      </c>
      <c r="C25" s="1111" t="s">
        <v>822</v>
      </c>
      <c r="D25" s="1118">
        <f>'未処置歯ありの者の数'!D25/'受診者数'!D25*100</f>
        <v>46.2962962962963</v>
      </c>
      <c r="E25" s="1118">
        <f>'未処置歯ありの者の数'!E25/'受診者数'!E25*100</f>
        <v>36.6120218579235</v>
      </c>
      <c r="F25" s="1118">
        <f>'未処置歯ありの者の数'!F25/'受診者数'!F25*100</f>
        <v>29.901960784313726</v>
      </c>
      <c r="G25" s="1118">
        <f>'未処置歯ありの者の数'!G25/'受診者数'!G25*100</f>
        <v>32.4</v>
      </c>
      <c r="H25" s="1118">
        <f>'未処置歯ありの者の数'!H25/'受診者数'!H25*100</f>
        <v>36.22508792497069</v>
      </c>
      <c r="I25" s="1118">
        <f>'未処置歯ありの者の数'!I25/'受診者数'!I25*100</f>
        <v>38.44827586206897</v>
      </c>
      <c r="J25" s="1257"/>
      <c r="K25" s="1118">
        <f>'未処置歯ありの者の数'!K25/'受診者数'!K25*100</f>
        <v>48.717948717948715</v>
      </c>
      <c r="L25" s="1118">
        <f>'未処置歯ありの者の数'!L25/'受診者数'!L25*100</f>
        <v>39.53488372093023</v>
      </c>
      <c r="M25" s="1118">
        <f>'未処置歯ありの者の数'!M25/'受診者数'!M25*100</f>
        <v>39.21568627450981</v>
      </c>
      <c r="N25" s="1118">
        <f>'未処置歯ありの者の数'!N25/'受診者数'!N25*100</f>
        <v>41.17647058823529</v>
      </c>
      <c r="O25" s="1118">
        <f>'未処置歯ありの者の数'!O25/'受診者数'!O25*100</f>
        <v>42.61168384879725</v>
      </c>
      <c r="P25" s="1257">
        <f>'未処置歯ありの者の数'!P25/'受診者数'!P25*100</f>
        <v>40.56603773584906</v>
      </c>
      <c r="Q25" s="1257"/>
      <c r="R25" s="1256">
        <f>'未処置歯ありの者の数'!R25/'受診者数'!R25*100</f>
        <v>44.927536231884055</v>
      </c>
      <c r="S25" s="1256">
        <f>'未処置歯ありの者の数'!S25/'受診者数'!S25*100</f>
        <v>35.714285714285715</v>
      </c>
      <c r="T25" s="1256">
        <f>'未処置歯ありの者の数'!T25/'受診者数'!T25*100</f>
        <v>26.797385620915033</v>
      </c>
      <c r="U25" s="1256">
        <f>'未処置歯ありの者の数'!U25/'受診者数'!U25*100</f>
        <v>24.427480916030532</v>
      </c>
      <c r="V25" s="1256">
        <f>'未処置歯ありの者の数'!V25/'受診者数'!V25*100</f>
        <v>32.91814946619217</v>
      </c>
      <c r="W25" s="1257">
        <f>'未処置歯ありの者の数'!W25/'受診者数'!W25*100</f>
        <v>37.22826086956522</v>
      </c>
    </row>
    <row r="26" spans="1:23" s="1202" customFormat="1" ht="12" customHeight="1">
      <c r="A26" s="1203"/>
      <c r="B26" s="1204">
        <v>23</v>
      </c>
      <c r="C26" s="1111" t="s">
        <v>823</v>
      </c>
      <c r="D26" s="1118">
        <f>'未処置歯ありの者の数'!D26/'受診者数'!D26*100</f>
        <v>41.88679245283019</v>
      </c>
      <c r="E26" s="1118">
        <f>'未処置歯ありの者の数'!E26/'受診者数'!E26*100</f>
        <v>37.65432098765432</v>
      </c>
      <c r="F26" s="1118">
        <f>'未処置歯ありの者の数'!F26/'受診者数'!F26*100</f>
        <v>38.81578947368421</v>
      </c>
      <c r="G26" s="1118">
        <f>'未処置歯ありの者の数'!G26/'受診者数'!G26*100</f>
        <v>41.66666666666667</v>
      </c>
      <c r="H26" s="1118">
        <f>'未処置歯ありの者の数'!H26/'受診者数'!H26*100</f>
        <v>40.316205533596836</v>
      </c>
      <c r="I26" s="1118">
        <f>'未処置歯ありの者の数'!I26/'受診者数'!I26*100</f>
        <v>39.0057361376673</v>
      </c>
      <c r="J26" s="1256"/>
      <c r="K26" s="1118">
        <f>'未処置歯ありの者の数'!K26/'受診者数'!K26*100</f>
        <v>47.12643678160919</v>
      </c>
      <c r="L26" s="1118">
        <f>'未処置歯ありの者の数'!L26/'受診者数'!L26*100</f>
        <v>29.166666666666668</v>
      </c>
      <c r="M26" s="1118">
        <f>'未処置歯ありの者の数'!M26/'受診者数'!M26*100</f>
        <v>36.36363636363637</v>
      </c>
      <c r="N26" s="1118">
        <f>'未処置歯ありの者の数'!N26/'受診者数'!N26*100</f>
        <v>52.77777777777778</v>
      </c>
      <c r="O26" s="1118">
        <f>'未処置歯ありの者の数'!O26/'受診者数'!O26*100</f>
        <v>43.12977099236641</v>
      </c>
      <c r="P26" s="1256">
        <f>'未処置歯ありの者の数'!P26/'受診者数'!P26*100</f>
        <v>22.123893805309734</v>
      </c>
      <c r="Q26" s="1256"/>
      <c r="R26" s="1256">
        <f>'未処置歯ありの者の数'!R26/'受診者数'!R26*100</f>
        <v>39.325842696629216</v>
      </c>
      <c r="S26" s="1256">
        <f>'未処置歯ありの者の数'!S26/'受診者数'!S26*100</f>
        <v>41.228070175438596</v>
      </c>
      <c r="T26" s="1256">
        <f>'未処置歯ありの者の数'!T26/'受診者数'!T26*100</f>
        <v>40.20618556701031</v>
      </c>
      <c r="U26" s="1256">
        <f>'未処置歯ありの者の数'!U26/'受診者数'!U26*100</f>
        <v>34.25925925925926</v>
      </c>
      <c r="V26" s="1256">
        <f>'未処置歯ありの者の数'!V26/'受診者数'!V26*100</f>
        <v>38.83299798792756</v>
      </c>
      <c r="W26" s="1257">
        <f>'未処置歯ありの者の数'!W26/'受診者数'!W26*100</f>
        <v>70.1086956521739</v>
      </c>
    </row>
    <row r="27" spans="1:23" s="1202" customFormat="1" ht="12" customHeight="1">
      <c r="A27" s="1203"/>
      <c r="B27" s="1204">
        <v>24</v>
      </c>
      <c r="C27" s="1111" t="s">
        <v>824</v>
      </c>
      <c r="D27" s="1118">
        <f>'未処置歯ありの者の数'!D27/'受診者数'!D27*100</f>
        <v>47.82608695652174</v>
      </c>
      <c r="E27" s="1118">
        <f>'未処置歯ありの者の数'!E27/'受診者数'!E27*100</f>
        <v>52.17391304347826</v>
      </c>
      <c r="F27" s="1118">
        <f>'未処置歯ありの者の数'!F27/'受診者数'!F27*100</f>
        <v>44.11764705882353</v>
      </c>
      <c r="G27" s="1118">
        <f>'未処置歯ありの者の数'!G27/'受診者数'!G27*100</f>
        <v>45.45454545454545</v>
      </c>
      <c r="H27" s="1118">
        <f>'未処置歯ありの者の数'!H27/'受診者数'!H27*100</f>
        <v>47.25274725274725</v>
      </c>
      <c r="I27" s="1256" t="s">
        <v>760</v>
      </c>
      <c r="J27" s="1256"/>
      <c r="K27" s="1118">
        <f>'未処置歯ありの者の数'!K27/'受診者数'!K27*100</f>
        <v>60</v>
      </c>
      <c r="L27" s="1118">
        <f>'未処置歯ありの者の数'!L27/'受診者数'!L27*100</f>
        <v>66.66666666666666</v>
      </c>
      <c r="M27" s="1118">
        <f>'未処置歯ありの者の数'!M27/'受診者数'!M27*100</f>
        <v>16.666666666666664</v>
      </c>
      <c r="N27" s="1118">
        <f>'未処置歯ありの者の数'!N27/'受診者数'!N27*100</f>
        <v>25</v>
      </c>
      <c r="O27" s="1118">
        <f>'未処置歯ありの者の数'!O27/'受診者数'!O27*100</f>
        <v>42.857142857142854</v>
      </c>
      <c r="P27" s="1256" t="s">
        <v>760</v>
      </c>
      <c r="Q27" s="1256"/>
      <c r="R27" s="1256">
        <f>'未処置歯ありの者の数'!R27/'受診者数'!R27*100</f>
        <v>44.44444444444444</v>
      </c>
      <c r="S27" s="1256">
        <f>'未処置歯ありの者の数'!S27/'受診者数'!S27*100</f>
        <v>47.05882352941176</v>
      </c>
      <c r="T27" s="1256">
        <f>'未処置歯ありの者の数'!T27/'受診者数'!T27*100</f>
        <v>50</v>
      </c>
      <c r="U27" s="1256">
        <f>'未処置歯ありの者の数'!U27/'受診者数'!U27*100</f>
        <v>57.14285714285714</v>
      </c>
      <c r="V27" s="1256">
        <f>'未処置歯ありの者の数'!V27/'受診者数'!V27*100</f>
        <v>48.57142857142857</v>
      </c>
      <c r="W27" s="1256" t="s">
        <v>760</v>
      </c>
    </row>
    <row r="28" spans="1:23" s="1202" customFormat="1" ht="12" customHeight="1">
      <c r="A28" s="1203"/>
      <c r="B28" s="1204">
        <v>25</v>
      </c>
      <c r="C28" s="1111" t="s">
        <v>825</v>
      </c>
      <c r="D28" s="1118">
        <f>'未処置歯ありの者の数'!D28/'受診者数'!D28*100</f>
        <v>33.89830508474576</v>
      </c>
      <c r="E28" s="1118">
        <f>'未処置歯ありの者の数'!E28/'受診者数'!E28*100</f>
        <v>36.666666666666664</v>
      </c>
      <c r="F28" s="1118">
        <f>'未処置歯ありの者の数'!F28/'受診者数'!F28*100</f>
        <v>34.78260869565217</v>
      </c>
      <c r="G28" s="1118">
        <f>'未処置歯ありの者の数'!G28/'受診者数'!G28*100</f>
        <v>35.714285714285715</v>
      </c>
      <c r="H28" s="1118">
        <f>'未処置歯ありの者の数'!H28/'受診者数'!H28*100</f>
        <v>35.18518518518518</v>
      </c>
      <c r="I28" s="1118">
        <f>'未処置歯ありの者の数'!I28/'受診者数'!I28*100</f>
        <v>41.891891891891895</v>
      </c>
      <c r="J28" s="1256"/>
      <c r="K28" s="1118">
        <f>'未処置歯ありの者の数'!K28/'受診者数'!K28*100</f>
        <v>40.74074074074074</v>
      </c>
      <c r="L28" s="1118">
        <f>'未処置歯ありの者の数'!L28/'受診者数'!L28*100</f>
        <v>35</v>
      </c>
      <c r="M28" s="1118">
        <f>'未処置歯ありの者の数'!M28/'受診者数'!M28*100</f>
        <v>42.30769230769231</v>
      </c>
      <c r="N28" s="1118">
        <f>'未処置歯ありの者の数'!N28/'受診者数'!N28*100</f>
        <v>62.5</v>
      </c>
      <c r="O28" s="1118">
        <f>'未処置歯ありの者の数'!O28/'受診者数'!O28*100</f>
        <v>41.9753086419753</v>
      </c>
      <c r="P28" s="1256">
        <f>'未処置歯ありの者の数'!P28/'受診者数'!P28*100</f>
        <v>55.55555555555556</v>
      </c>
      <c r="Q28" s="1256"/>
      <c r="R28" s="1256">
        <f>'未処置歯ありの者の数'!R28/'受診者数'!R28*100</f>
        <v>28.125</v>
      </c>
      <c r="S28" s="1256">
        <f>'未処置歯ありの者の数'!S28/'受診者数'!S28*100</f>
        <v>37.5</v>
      </c>
      <c r="T28" s="1256">
        <f>'未処置歯ありの者の数'!T28/'受診者数'!T28*100</f>
        <v>30.23255813953488</v>
      </c>
      <c r="U28" s="1256">
        <f>'未処置歯ありの者の数'!U28/'受診者数'!U28*100</f>
        <v>25</v>
      </c>
      <c r="V28" s="1256">
        <f>'未処置歯ありの者の数'!V28/'受診者数'!V28*100</f>
        <v>31.11111111111111</v>
      </c>
      <c r="W28" s="1256">
        <f>'未処置歯ありの者の数'!W28/'受診者数'!W28*100</f>
        <v>34.04255319148936</v>
      </c>
    </row>
    <row r="29" spans="1:23" s="1202" customFormat="1" ht="12" customHeight="1">
      <c r="A29" s="1203"/>
      <c r="B29" s="1204">
        <v>26</v>
      </c>
      <c r="C29" s="1111" t="s">
        <v>826</v>
      </c>
      <c r="D29" s="1118">
        <f>'未処置歯ありの者の数'!D29/'受診者数'!D29*100</f>
        <v>16.666666666666664</v>
      </c>
      <c r="E29" s="1118">
        <f>'未処置歯ありの者の数'!E29/'受診者数'!E29*100</f>
        <v>15.384615384615385</v>
      </c>
      <c r="F29" s="1118">
        <f>'未処置歯ありの者の数'!F29/'受診者数'!F29*100</f>
        <v>29.411764705882355</v>
      </c>
      <c r="G29" s="1118">
        <f>'未処置歯ありの者の数'!G29/'受診者数'!G29*100</f>
        <v>0</v>
      </c>
      <c r="H29" s="1118">
        <f>'未処置歯ありの者の数'!H29/'受診者数'!H29*100</f>
        <v>17.77777777777778</v>
      </c>
      <c r="I29" s="1256" t="s">
        <v>803</v>
      </c>
      <c r="J29" s="1256"/>
      <c r="K29" s="1118">
        <f>'未処置歯ありの者の数'!K29/'受診者数'!K29*100</f>
        <v>0</v>
      </c>
      <c r="L29" s="1118">
        <f>'未処置歯ありの者の数'!L29/'受診者数'!L29*100</f>
        <v>14.285714285714285</v>
      </c>
      <c r="M29" s="1118">
        <f>'未処置歯ありの者の数'!M29/'受診者数'!M29*100</f>
        <v>37.5</v>
      </c>
      <c r="N29" s="1118">
        <f>'未処置歯ありの者の数'!N29/'受診者数'!N29*100</f>
        <v>0</v>
      </c>
      <c r="O29" s="1118">
        <f>'未処置歯ありの者の数'!O29/'受診者数'!O29*100</f>
        <v>21.052631578947366</v>
      </c>
      <c r="P29" s="1256" t="s">
        <v>803</v>
      </c>
      <c r="Q29" s="1256"/>
      <c r="R29" s="1256">
        <f>'未処置歯ありの者の数'!R29/'受診者数'!R29*100</f>
        <v>33.33333333333333</v>
      </c>
      <c r="S29" s="1256">
        <f>'未処置歯ありの者の数'!S29/'受診者数'!S29*100</f>
        <v>16.666666666666664</v>
      </c>
      <c r="T29" s="1256">
        <f>'未処置歯ありの者の数'!T29/'受診者数'!T29*100</f>
        <v>22.22222222222222</v>
      </c>
      <c r="U29" s="1256">
        <f>'未処置歯ありの者の数'!U29/'受診者数'!U29*100</f>
        <v>0</v>
      </c>
      <c r="V29" s="1256">
        <f>'未処置歯ありの者の数'!V29/'受診者数'!V29*100</f>
        <v>15.384615384615385</v>
      </c>
      <c r="W29" s="1256" t="s">
        <v>803</v>
      </c>
    </row>
    <row r="30" spans="1:23" s="1202" customFormat="1" ht="12" customHeight="1">
      <c r="A30" s="1203"/>
      <c r="B30" s="1204">
        <v>27</v>
      </c>
      <c r="C30" s="1111" t="s">
        <v>827</v>
      </c>
      <c r="D30" s="1118">
        <f>'未処置歯ありの者の数'!D30/'受診者数'!D30*100</f>
        <v>56.16438356164384</v>
      </c>
      <c r="E30" s="1118">
        <f>'未処置歯ありの者の数'!E30/'受診者数'!E30*100</f>
        <v>23.52941176470588</v>
      </c>
      <c r="F30" s="1118">
        <f>'未処置歯ありの者の数'!F30/'受診者数'!F30*100</f>
        <v>57.692307692307686</v>
      </c>
      <c r="G30" s="1118">
        <f>'未処置歯ありの者の数'!G30/'受診者数'!G30*100</f>
        <v>66.66666666666666</v>
      </c>
      <c r="H30" s="1118">
        <f>'未処置歯ありの者の数'!H30/'受診者数'!H30*100</f>
        <v>54.761904761904766</v>
      </c>
      <c r="I30" s="1256" t="s">
        <v>847</v>
      </c>
      <c r="J30" s="1256"/>
      <c r="K30" s="1118">
        <f>'未処置歯ありの者の数'!K30/'受診者数'!K30*100</f>
        <v>70.73170731707317</v>
      </c>
      <c r="L30" s="1118">
        <f>'未処置歯ありの者の数'!L30/'受診者数'!L30*100</f>
        <v>0</v>
      </c>
      <c r="M30" s="1118">
        <f>'未処置歯ありの者の数'!M30/'受診者数'!M30*100</f>
        <v>71.42857142857143</v>
      </c>
      <c r="N30" s="1118">
        <f>'未処置歯ありの者の数'!N30/'受診者数'!N30*100</f>
        <v>50</v>
      </c>
      <c r="O30" s="1118">
        <f>'未処置歯ありの者の数'!O30/'受診者数'!O30*100</f>
        <v>66.10169491525424</v>
      </c>
      <c r="P30" s="1256" t="s">
        <v>847</v>
      </c>
      <c r="Q30" s="1257"/>
      <c r="R30" s="1256">
        <f>'未処置歯ありの者の数'!R30/'受診者数'!R30*100</f>
        <v>50.476190476190474</v>
      </c>
      <c r="S30" s="1256">
        <f>'未処置歯ありの者の数'!S30/'受診者数'!S30*100</f>
        <v>25</v>
      </c>
      <c r="T30" s="1256">
        <f>'未処置歯ありの者の数'!T30/'受診者数'!T30*100</f>
        <v>52.63157894736842</v>
      </c>
      <c r="U30" s="1256">
        <f>'未処置歯ありの者の数'!U30/'受診者数'!U30*100</f>
        <v>81.81818181818183</v>
      </c>
      <c r="V30" s="1256">
        <f>'未処置歯ありの者の数'!V30/'受診者数'!V30*100</f>
        <v>50.331125827814574</v>
      </c>
      <c r="W30" s="1256" t="s">
        <v>847</v>
      </c>
    </row>
    <row r="31" spans="1:23" s="1202" customFormat="1" ht="12" customHeight="1">
      <c r="A31" s="1203"/>
      <c r="B31" s="1204">
        <v>28</v>
      </c>
      <c r="C31" s="1111" t="s">
        <v>828</v>
      </c>
      <c r="D31" s="1118">
        <f>'未処置歯ありの者の数'!D31/'受診者数'!D31*100</f>
        <v>39.37007874015748</v>
      </c>
      <c r="E31" s="1118">
        <f>'未処置歯ありの者の数'!E31/'受診者数'!E31*100</f>
        <v>16.666666666666664</v>
      </c>
      <c r="F31" s="1118">
        <f>'未処置歯ありの者の数'!F31/'受診者数'!F31*100</f>
        <v>26.31578947368421</v>
      </c>
      <c r="G31" s="1118">
        <f>'未処置歯ありの者の数'!G31/'受診者数'!G31*100</f>
        <v>0</v>
      </c>
      <c r="H31" s="1118">
        <f>'未処置歯ありの者の数'!H31/'受診者数'!H31*100</f>
        <v>35.84905660377358</v>
      </c>
      <c r="I31" s="1256" t="s">
        <v>847</v>
      </c>
      <c r="J31" s="1256"/>
      <c r="K31" s="1118">
        <f>'未処置歯ありの者の数'!K31/'受診者数'!K31*100</f>
        <v>40</v>
      </c>
      <c r="L31" s="1118">
        <f>'未処置歯ありの者の数'!L31/'受診者数'!L31*100</f>
        <v>0</v>
      </c>
      <c r="M31" s="1118">
        <f>'未処置歯ありの者の数'!M31/'受診者数'!M31*100</f>
        <v>20</v>
      </c>
      <c r="N31" s="1118">
        <f>'未処置歯ありの者の数'!N31/'受診者数'!N31*100</f>
        <v>0</v>
      </c>
      <c r="O31" s="1118">
        <f>'未処置歯ありの者の数'!O31/'受診者数'!O31*100</f>
        <v>33.33333333333333</v>
      </c>
      <c r="P31" s="1256" t="s">
        <v>847</v>
      </c>
      <c r="Q31" s="1257"/>
      <c r="R31" s="1256">
        <f>'未処置歯ありの者の数'!R31/'受診者数'!R31*100</f>
        <v>39.130434782608695</v>
      </c>
      <c r="S31" s="1256">
        <f>'未処置歯ありの者の数'!S31/'受診者数'!S31*100</f>
        <v>25</v>
      </c>
      <c r="T31" s="1256">
        <f>'未処置歯ありの者の数'!T31/'受診者数'!T31*100</f>
        <v>28.57142857142857</v>
      </c>
      <c r="U31" s="1256" t="s">
        <v>771</v>
      </c>
      <c r="V31" s="1256">
        <f>'未処置歯ありの者の数'!V31/'受診者数'!V31*100</f>
        <v>36.84210526315789</v>
      </c>
      <c r="W31" s="1256" t="s">
        <v>847</v>
      </c>
    </row>
    <row r="32" spans="1:23" s="1202" customFormat="1" ht="12" customHeight="1">
      <c r="A32" s="1203"/>
      <c r="B32" s="1204">
        <v>29</v>
      </c>
      <c r="C32" s="1111" t="s">
        <v>829</v>
      </c>
      <c r="D32" s="1118">
        <f>'未処置歯ありの者の数'!D32/'受診者数'!D32*100</f>
        <v>41.12903225806452</v>
      </c>
      <c r="E32" s="1118">
        <f>'未処置歯ありの者の数'!E32/'受診者数'!E32*100</f>
        <v>47.69230769230769</v>
      </c>
      <c r="F32" s="1118">
        <f>'未処置歯ありの者の数'!F32/'受診者数'!F32*100</f>
        <v>28.57142857142857</v>
      </c>
      <c r="G32" s="1118">
        <f>'未処置歯ありの者の数'!G32/'受診者数'!G32*100</f>
        <v>42.62295081967213</v>
      </c>
      <c r="H32" s="1118">
        <f>'未処置歯ありの者の数'!H32/'受診者数'!H32*100</f>
        <v>39.52095808383233</v>
      </c>
      <c r="I32" s="1256" t="s">
        <v>847</v>
      </c>
      <c r="J32" s="1256"/>
      <c r="K32" s="1118">
        <f>'未処置歯ありの者の数'!K32/'受診者数'!K32*100</f>
        <v>37.83783783783784</v>
      </c>
      <c r="L32" s="1118">
        <f>'未処置歯ありの者の数'!L32/'受診者数'!L32*100</f>
        <v>50</v>
      </c>
      <c r="M32" s="1118">
        <f>'未処置歯ありの者の数'!M32/'受診者数'!M32*100</f>
        <v>30.76923076923077</v>
      </c>
      <c r="N32" s="1118">
        <f>'未処置歯ありの者の数'!N32/'受診者数'!N32*100</f>
        <v>35.714285714285715</v>
      </c>
      <c r="O32" s="1118">
        <f>'未処置歯ありの者の数'!O32/'受診者数'!O32*100</f>
        <v>37.61467889908257</v>
      </c>
      <c r="P32" s="1256" t="s">
        <v>847</v>
      </c>
      <c r="Q32" s="1257"/>
      <c r="R32" s="1256">
        <f>'未処置歯ありの者の数'!R32/'受診者数'!R32*100</f>
        <v>42.5287356321839</v>
      </c>
      <c r="S32" s="1256">
        <f>'未処置歯ありの者の数'!S32/'受診者数'!S32*100</f>
        <v>46.808510638297875</v>
      </c>
      <c r="T32" s="1256">
        <f>'未処置歯ありの者の数'!T32/'受診者数'!T32*100</f>
        <v>27.586206896551722</v>
      </c>
      <c r="U32" s="1256">
        <f>'未処置歯ありの者の数'!U32/'受診者数'!U32*100</f>
        <v>48.484848484848484</v>
      </c>
      <c r="V32" s="1256">
        <f>'未処置歯ありの者の数'!V32/'受診者数'!V32*100</f>
        <v>40.44444444444444</v>
      </c>
      <c r="W32" s="1256" t="s">
        <v>847</v>
      </c>
    </row>
    <row r="33" spans="1:23" s="1202" customFormat="1" ht="12" customHeight="1">
      <c r="A33" s="1203"/>
      <c r="B33" s="1204">
        <v>30</v>
      </c>
      <c r="C33" s="1111" t="s">
        <v>830</v>
      </c>
      <c r="D33" s="1118">
        <f>'未処置歯ありの者の数'!D33/'受診者数'!D33*100</f>
        <v>38.2716049382716</v>
      </c>
      <c r="E33" s="1118">
        <f>'未処置歯ありの者の数'!E33/'受診者数'!E33*100</f>
        <v>34</v>
      </c>
      <c r="F33" s="1118">
        <f>'未処置歯ありの者の数'!F33/'受診者数'!F33*100</f>
        <v>35.24590163934426</v>
      </c>
      <c r="G33" s="1118">
        <f>'未処置歯ありの者の数'!G33/'受診者数'!G33*100</f>
        <v>32.03125</v>
      </c>
      <c r="H33" s="1118">
        <f>'未処置歯ありの者の数'!H33/'受診者数'!H33*100</f>
        <v>34.5707656612529</v>
      </c>
      <c r="I33" s="1256" t="s">
        <v>847</v>
      </c>
      <c r="J33" s="1256"/>
      <c r="K33" s="1118">
        <f>'未処置歯ありの者の数'!K33/'受診者数'!K33*100</f>
        <v>46.15384615384615</v>
      </c>
      <c r="L33" s="1118">
        <f>'未処置歯ありの者の数'!L33/'受診者数'!L33*100</f>
        <v>40.625</v>
      </c>
      <c r="M33" s="1118">
        <f>'未処置歯ありの者の数'!M33/'受診者数'!M33*100</f>
        <v>40.42553191489361</v>
      </c>
      <c r="N33" s="1118">
        <f>'未処置歯ありの者の数'!N33/'受診者数'!N33*100</f>
        <v>36.95652173913043</v>
      </c>
      <c r="O33" s="1118">
        <f>'未処置歯ありの者の数'!O33/'受診者数'!O33*100</f>
        <v>40.397350993377486</v>
      </c>
      <c r="P33" s="1256" t="s">
        <v>847</v>
      </c>
      <c r="Q33" s="1257"/>
      <c r="R33" s="1256">
        <f>'未処置歯ありの者の数'!R33/'受診者数'!R33*100</f>
        <v>34.54545454545455</v>
      </c>
      <c r="S33" s="1256">
        <f>'未処置歯ありの者の数'!S33/'受診者数'!S33*100</f>
        <v>30.88235294117647</v>
      </c>
      <c r="T33" s="1256">
        <f>'未処置歯ありの者の数'!T33/'受診者数'!T33*100</f>
        <v>32</v>
      </c>
      <c r="U33" s="1256">
        <f>'未処置歯ありの者の数'!U33/'受診者数'!U33*100</f>
        <v>29.268292682926827</v>
      </c>
      <c r="V33" s="1256">
        <f>'未処置歯ありの者の数'!V33/'受診者数'!V33*100</f>
        <v>31.428571428571427</v>
      </c>
      <c r="W33" s="1256" t="s">
        <v>847</v>
      </c>
    </row>
    <row r="34" spans="1:23" s="1202" customFormat="1" ht="12" customHeight="1">
      <c r="A34" s="1203"/>
      <c r="B34" s="1204">
        <v>31</v>
      </c>
      <c r="C34" s="1111" t="s">
        <v>831</v>
      </c>
      <c r="D34" s="1118">
        <f>'未処置歯ありの者の数'!D34/'受診者数'!D34*100</f>
        <v>46.15384615384615</v>
      </c>
      <c r="E34" s="1118">
        <f>'未処置歯ありの者の数'!E34/'受診者数'!E34*100</f>
        <v>45.45454545454545</v>
      </c>
      <c r="F34" s="1118">
        <f>'未処置歯ありの者の数'!F34/'受診者数'!F34*100</f>
        <v>41.17647058823529</v>
      </c>
      <c r="G34" s="1118">
        <f>'未処置歯ありの者の数'!G34/'受診者数'!G34*100</f>
        <v>52.38095238095239</v>
      </c>
      <c r="H34" s="1118">
        <f>'未処置歯ありの者の数'!H34/'受診者数'!H34*100</f>
        <v>45.63106796116505</v>
      </c>
      <c r="I34" s="1118">
        <f>'未処置歯ありの者の数'!I34/'受診者数'!I34*100</f>
        <v>52.77777777777778</v>
      </c>
      <c r="J34" s="1256"/>
      <c r="K34" s="1118">
        <f>'未処置歯ありの者の数'!K34/'受診者数'!K34*100</f>
        <v>44.44444444444444</v>
      </c>
      <c r="L34" s="1118">
        <f>'未処置歯ありの者の数'!L34/'受診者数'!L34*100</f>
        <v>33.33333333333333</v>
      </c>
      <c r="M34" s="1118">
        <f>'未処置歯ありの者の数'!M34/'受診者数'!M34*100</f>
        <v>50</v>
      </c>
      <c r="N34" s="1118">
        <f>'未処置歯ありの者の数'!N34/'受診者数'!N34*100</f>
        <v>44.44444444444444</v>
      </c>
      <c r="O34" s="1118">
        <f>'未処置歯ありの者の数'!O34/'受診者数'!O34*100</f>
        <v>43.333333333333336</v>
      </c>
      <c r="P34" s="1257">
        <f>'未処置歯ありの者の数'!P34/'受診者数'!P34*100</f>
        <v>42.857142857142854</v>
      </c>
      <c r="Q34" s="1257"/>
      <c r="R34" s="1256">
        <f>'未処置歯ありの者の数'!R34/'受診者数'!R34*100</f>
        <v>47.05882352941176</v>
      </c>
      <c r="S34" s="1256">
        <f>'未処置歯ありの者の数'!S34/'受診者数'!S34*100</f>
        <v>50</v>
      </c>
      <c r="T34" s="1256">
        <f>'未処置歯ありの者の数'!T34/'受診者数'!T34*100</f>
        <v>39.285714285714285</v>
      </c>
      <c r="U34" s="1256">
        <f>'未処置歯ありの者の数'!U34/'受診者数'!U34*100</f>
        <v>58.333333333333336</v>
      </c>
      <c r="V34" s="1256">
        <f>'未処置歯ありの者の数'!V34/'受診者数'!V34*100</f>
        <v>46.57534246575342</v>
      </c>
      <c r="W34" s="1257">
        <f>'未処置歯ありの者の数'!W34/'受診者数'!W34*100</f>
        <v>59.09090909090909</v>
      </c>
    </row>
    <row r="35" spans="1:23" s="1202" customFormat="1" ht="12" customHeight="1">
      <c r="A35" s="1203"/>
      <c r="B35" s="1204">
        <v>32</v>
      </c>
      <c r="C35" s="1111" t="s">
        <v>832</v>
      </c>
      <c r="D35" s="1118">
        <f>'未処置歯ありの者の数'!D35/'受診者数'!D35*100</f>
        <v>26.82926829268293</v>
      </c>
      <c r="E35" s="1118">
        <f>'未処置歯ありの者の数'!E35/'受診者数'!E35*100</f>
        <v>37.5</v>
      </c>
      <c r="F35" s="1118">
        <f>'未処置歯ありの者の数'!F35/'受診者数'!F35*100</f>
        <v>15.217391304347828</v>
      </c>
      <c r="G35" s="1118">
        <f>'未処置歯ありの者の数'!G35/'受診者数'!G35*100</f>
        <v>20</v>
      </c>
      <c r="H35" s="1118">
        <f>'未処置歯ありの者の数'!H35/'受診者数'!H35*100</f>
        <v>23.076923076923077</v>
      </c>
      <c r="I35" s="1256" t="s">
        <v>760</v>
      </c>
      <c r="J35" s="1256"/>
      <c r="K35" s="1118">
        <f>'未処置歯ありの者の数'!K35/'受診者数'!K35*100</f>
        <v>33.33333333333333</v>
      </c>
      <c r="L35" s="1118">
        <f>'未処置歯ありの者の数'!L35/'受診者数'!L35*100</f>
        <v>37.5</v>
      </c>
      <c r="M35" s="1118">
        <f>'未処置歯ありの者の数'!M35/'受診者数'!M35*100</f>
        <v>18.75</v>
      </c>
      <c r="N35" s="1118">
        <f>'未処置歯ありの者の数'!N35/'受診者数'!N35*100</f>
        <v>22.22222222222222</v>
      </c>
      <c r="O35" s="1118">
        <f>'未処置歯ありの者の数'!O35/'受診者数'!O35*100</f>
        <v>25.925925925925924</v>
      </c>
      <c r="P35" s="1256" t="s">
        <v>760</v>
      </c>
      <c r="Q35" s="1257"/>
      <c r="R35" s="1256">
        <f>'未処置歯ありの者の数'!R35/'受診者数'!R35*100</f>
        <v>24.137931034482758</v>
      </c>
      <c r="S35" s="1256">
        <f>'未処置歯ありの者の数'!S35/'受診者数'!S35*100</f>
        <v>37.5</v>
      </c>
      <c r="T35" s="1256">
        <f>'未処置歯ありの者の数'!T35/'受診者数'!T35*100</f>
        <v>13.333333333333334</v>
      </c>
      <c r="U35" s="1256">
        <f>'未処置歯ありの者の数'!U35/'受診者数'!U35*100</f>
        <v>18.51851851851852</v>
      </c>
      <c r="V35" s="1256">
        <f>'未処置歯ありの者の数'!V35/'受診者数'!V35*100</f>
        <v>21.568627450980394</v>
      </c>
      <c r="W35" s="1256" t="s">
        <v>760</v>
      </c>
    </row>
    <row r="36" spans="1:23" s="1202" customFormat="1" ht="13.5" customHeight="1" thickBot="1">
      <c r="A36" s="1203"/>
      <c r="B36" s="1205">
        <v>33</v>
      </c>
      <c r="C36" s="1134" t="s">
        <v>833</v>
      </c>
      <c r="D36" s="1256" t="s">
        <v>771</v>
      </c>
      <c r="E36" s="1256" t="s">
        <v>771</v>
      </c>
      <c r="F36" s="1258">
        <f>'未処置歯ありの者の数'!F36/'受診者数'!F36*100</f>
        <v>100</v>
      </c>
      <c r="G36" s="1256">
        <f>'未処置歯ありの者の数'!G36/'受診者数'!G36*100</f>
        <v>100</v>
      </c>
      <c r="H36" s="1258">
        <f>'未処置歯ありの者の数'!H36/'受診者数'!H36*100</f>
        <v>100</v>
      </c>
      <c r="I36" s="1258">
        <f>'未処置歯ありの者の数'!I36/'受診者数'!I36*100</f>
        <v>0</v>
      </c>
      <c r="J36" s="1258"/>
      <c r="K36" s="1256" t="s">
        <v>771</v>
      </c>
      <c r="L36" s="1256" t="s">
        <v>771</v>
      </c>
      <c r="M36" s="1256" t="s">
        <v>771</v>
      </c>
      <c r="N36" s="1256" t="s">
        <v>771</v>
      </c>
      <c r="O36" s="1256" t="s">
        <v>771</v>
      </c>
      <c r="P36" s="1259">
        <f>'未処置歯ありの者の数'!P36/'受診者数'!P36*100</f>
        <v>0</v>
      </c>
      <c r="Q36" s="1259"/>
      <c r="R36" s="1256" t="s">
        <v>771</v>
      </c>
      <c r="S36" s="1256" t="s">
        <v>771</v>
      </c>
      <c r="T36" s="1259">
        <f>'未処置歯ありの者の数'!T36/'受診者数'!T36*100</f>
        <v>100</v>
      </c>
      <c r="U36" s="1256">
        <f>'未処置歯ありの者の数'!U36/'受診者数'!U36*100</f>
        <v>100</v>
      </c>
      <c r="V36" s="1258">
        <f>'未処置歯ありの者の数'!V36/'受診者数'!V36*100</f>
        <v>100</v>
      </c>
      <c r="W36" s="1259">
        <f>'未処置歯ありの者の数'!W36/'受診者数'!W36*100</f>
        <v>0</v>
      </c>
    </row>
    <row r="37" spans="1:23" s="1202" customFormat="1" ht="15.75" customHeight="1" thickBot="1">
      <c r="A37" s="1203"/>
      <c r="B37" s="1207"/>
      <c r="C37" s="1260" t="s">
        <v>845</v>
      </c>
      <c r="D37" s="1261">
        <f>'未処置歯ありの者の数'!D37/'受診者数'!D37*100</f>
        <v>39.43990665110852</v>
      </c>
      <c r="E37" s="1261">
        <f>'未処置歯ありの者の数'!E37/'受診者数'!E37*100</f>
        <v>33.24873096446701</v>
      </c>
      <c r="F37" s="1261">
        <f>'未処置歯ありの者の数'!F37/'受診者数'!F37*100</f>
        <v>31.66441136671177</v>
      </c>
      <c r="G37" s="1261">
        <f>'未処置歯ありの者の数'!G37/'受診者数'!G37*100</f>
        <v>31.48744365743722</v>
      </c>
      <c r="H37" s="1261">
        <f>'未処置歯ありの者の数'!H37/'受診者数'!H37*100</f>
        <v>34.18255441201282</v>
      </c>
      <c r="I37" s="1261" t="s">
        <v>772</v>
      </c>
      <c r="J37" s="1261"/>
      <c r="K37" s="1261">
        <f>'未処置歯ありの者の数'!K37/'受診者数'!K37*100</f>
        <v>45.45454545454545</v>
      </c>
      <c r="L37" s="1261">
        <f>'未処置歯ありの者の数'!L37/'受診者数'!L37*100</f>
        <v>36.53250773993808</v>
      </c>
      <c r="M37" s="1261">
        <f>'未処置歯ありの者の数'!M37/'受診者数'!M37*100</f>
        <v>34.437086092715234</v>
      </c>
      <c r="N37" s="1261">
        <f>'未処置歯ありの者の数'!N37/'受診者数'!N37*100</f>
        <v>35.925349922239505</v>
      </c>
      <c r="O37" s="1261">
        <f>'未処置歯ありの者の数'!O37/'受診者数'!O37*100</f>
        <v>38.34433722701879</v>
      </c>
      <c r="P37" s="1261" t="s">
        <v>772</v>
      </c>
      <c r="Q37" s="1261"/>
      <c r="R37" s="1261">
        <f>'未処置歯ありの者の数'!R37/'受診者数'!R37*100</f>
        <v>36.597938144329895</v>
      </c>
      <c r="S37" s="1261">
        <f>'未処置歯ありの者の数'!S37/'受診者数'!S37*100</f>
        <v>32.0139697322468</v>
      </c>
      <c r="T37" s="1261">
        <f>'未処置歯ありの者の数'!T37/'受診者数'!T37*100</f>
        <v>30.4390243902439</v>
      </c>
      <c r="U37" s="1261">
        <f>'未処置歯ありの者の数'!U37/'受診者数'!U37*100</f>
        <v>28.35164835164835</v>
      </c>
      <c r="V37" s="1261">
        <f>'未処置歯ありの者の数'!V37/'受診者数'!V37*100</f>
        <v>32.1121778676099</v>
      </c>
      <c r="W37" s="1261" t="s">
        <v>760</v>
      </c>
    </row>
    <row r="38" spans="1:23" s="1202" customFormat="1" ht="12" customHeight="1">
      <c r="A38" s="1203"/>
      <c r="B38" s="1209">
        <v>34</v>
      </c>
      <c r="C38" s="1262" t="s">
        <v>763</v>
      </c>
      <c r="D38" s="1263">
        <f>'未処置歯ありの者の数'!D38/'受診者数'!D38*100</f>
        <v>0</v>
      </c>
      <c r="E38" s="1263">
        <f>'未処置歯ありの者の数'!E38/'受診者数'!E38*100</f>
        <v>0</v>
      </c>
      <c r="F38" s="1263">
        <f>'未処置歯ありの者の数'!F38/'受診者数'!F38*100</f>
        <v>0</v>
      </c>
      <c r="G38" s="1263">
        <f>'未処置歯ありの者の数'!G38/'受診者数'!G38*100</f>
        <v>4.3478260869565215</v>
      </c>
      <c r="H38" s="1263">
        <f>'未処置歯ありの者の数'!H38/'受診者数'!H38*100</f>
        <v>1.639344262295082</v>
      </c>
      <c r="I38" s="1263">
        <f>'未処置歯ありの者の数'!I38/'受診者数'!I38*100</f>
        <v>1.1363636363636365</v>
      </c>
      <c r="J38" s="1263"/>
      <c r="K38" s="1264">
        <f>'未処置歯ありの者の数'!K38/'受診者数'!K38*100</f>
        <v>0</v>
      </c>
      <c r="L38" s="1264">
        <f>'未処置歯ありの者の数'!L38/'受診者数'!L38*100</f>
        <v>0</v>
      </c>
      <c r="M38" s="1264">
        <f>'未処置歯ありの者の数'!M38/'受診者数'!M38*100</f>
        <v>0</v>
      </c>
      <c r="N38" s="1264">
        <f>'未処置歯ありの者の数'!N38/'受診者数'!N38*100</f>
        <v>12.5</v>
      </c>
      <c r="O38" s="1263">
        <f>'未処置歯ありの者の数'!O38/'受診者数'!O38*100</f>
        <v>4.166666666666666</v>
      </c>
      <c r="P38" s="1264">
        <f>'未処置歯ありの者の数'!P38/'受診者数'!P38*100</f>
        <v>0.25125628140703515</v>
      </c>
      <c r="Q38" s="1264"/>
      <c r="R38" s="1264">
        <f>'未処置歯ありの者の数'!R38/'受診者数'!R38*100</f>
        <v>0</v>
      </c>
      <c r="S38" s="1264">
        <f>'未処置歯ありの者の数'!S38/'受診者数'!S38*100</f>
        <v>0</v>
      </c>
      <c r="T38" s="1264">
        <f>'未処置歯ありの者の数'!T38/'受診者数'!T38*100</f>
        <v>0</v>
      </c>
      <c r="U38" s="1264">
        <f>'未処置歯ありの者の数'!U38/'受診者数'!U38*100</f>
        <v>0</v>
      </c>
      <c r="V38" s="1263">
        <f>'未処置歯ありの者の数'!V38/'受診者数'!V38*100</f>
        <v>0</v>
      </c>
      <c r="W38" s="1264">
        <f>'未処置歯ありの者の数'!W38/'受診者数'!W38*100</f>
        <v>1.7543859649122806</v>
      </c>
    </row>
    <row r="39" spans="1:23" s="1202" customFormat="1" ht="12" customHeight="1" thickBot="1">
      <c r="A39" s="1203"/>
      <c r="B39" s="1211">
        <v>35</v>
      </c>
      <c r="C39" s="1265" t="s">
        <v>3</v>
      </c>
      <c r="D39" s="1266">
        <f>'未処置歯ありの者の数'!D39/'受診者数'!D39*100</f>
        <v>40.36850921273032</v>
      </c>
      <c r="E39" s="1266">
        <f>'未処置歯ありの者の数'!E39/'受診者数'!E39*100</f>
        <v>34.92462311557789</v>
      </c>
      <c r="F39" s="1266">
        <f>'未処置歯ありの者の数'!F39/'受診者数'!F39*100</f>
        <v>33.62068965517241</v>
      </c>
      <c r="G39" s="1266">
        <f>'未処置歯ありの者の数'!G39/'受診者数'!G39*100</f>
        <v>31.57894736842105</v>
      </c>
      <c r="H39" s="1266">
        <f>'未処置歯ありの者の数'!H39/'受診者数'!H39*100</f>
        <v>35.58870538092701</v>
      </c>
      <c r="I39" s="1266">
        <f>'未処置歯ありの者の数'!I39/'受診者数'!I39*100</f>
        <v>36.78571428571429</v>
      </c>
      <c r="J39" s="1266"/>
      <c r="K39" s="1267">
        <f>'未処置歯ありの者の数'!K39/'受診者数'!K39*100</f>
        <v>42.25352112676056</v>
      </c>
      <c r="L39" s="1267">
        <f>'未処置歯ありの者の数'!L39/'受診者数'!L39*100</f>
        <v>35.714285714285715</v>
      </c>
      <c r="M39" s="1267">
        <f>'未処置歯ありの者の数'!M39/'受診者数'!M39*100</f>
        <v>36.809815950920246</v>
      </c>
      <c r="N39" s="1267">
        <f>'未処置歯ありの者の数'!N39/'受診者数'!N39*100</f>
        <v>33.14917127071823</v>
      </c>
      <c r="O39" s="1266">
        <f>'未処置歯ありの者の数'!O39/'受診者数'!O39*100</f>
        <v>37.30272596843616</v>
      </c>
      <c r="P39" s="1267">
        <f>'未処置歯ありの者の数'!P39/'受診者数'!P39*100</f>
        <v>41.58273381294964</v>
      </c>
      <c r="Q39" s="1267"/>
      <c r="R39" s="1267">
        <f>'未処置歯ありの者の数'!R39/'受診者数'!R39*100</f>
        <v>39.32291666666667</v>
      </c>
      <c r="S39" s="1267">
        <f>'未処置歯ありの者の数'!S39/'受診者数'!S39*100</f>
        <v>34.49612403100775</v>
      </c>
      <c r="T39" s="1267">
        <f>'未処置歯ありの者の数'!T39/'受診者数'!T39*100</f>
        <v>31.893687707641195</v>
      </c>
      <c r="U39" s="1267">
        <f>'未処置歯ありの者の数'!U39/'受診者数'!U39*100</f>
        <v>30.37974683544304</v>
      </c>
      <c r="V39" s="1266">
        <f>'未処置歯ありの者の数'!V39/'受診者数'!V39*100</f>
        <v>34.57627118644068</v>
      </c>
      <c r="W39" s="1267">
        <f>'未処置歯ありの者の数'!W39/'受診者数'!W39*100</f>
        <v>34.1501976284585</v>
      </c>
    </row>
    <row r="40" spans="1:23" s="1202" customFormat="1" ht="20.25" customHeight="1" thickBot="1" thickTop="1">
      <c r="A40" s="1203"/>
      <c r="B40" s="1213"/>
      <c r="C40" s="1213" t="s">
        <v>846</v>
      </c>
      <c r="D40" s="1268">
        <f>'未処置歯ありの者の数'!D40/'受診者数'!D40*100</f>
        <v>39.50883239982766</v>
      </c>
      <c r="E40" s="1268">
        <f>'未処置歯ありの者の数'!E40/'受診者数'!E40*100</f>
        <v>33.29161451814768</v>
      </c>
      <c r="F40" s="1268">
        <f>'未処置歯ありの者の数'!F40/'受診者数'!F40*100</f>
        <v>31.967213114754102</v>
      </c>
      <c r="G40" s="1268">
        <f>'未処置歯ありの者の数'!G40/'受診者数'!G40*100</f>
        <v>31.19358074222668</v>
      </c>
      <c r="H40" s="1268">
        <f>'未処置歯ありの者の数'!H40/'受診者数'!H40*100</f>
        <v>34.26573426573427</v>
      </c>
      <c r="I40" s="1268" t="s">
        <v>772</v>
      </c>
      <c r="J40" s="1268"/>
      <c r="K40" s="1268">
        <f>'未処置歯ありの者の数'!K40/'受診者数'!K40*100</f>
        <v>44.44444444444444</v>
      </c>
      <c r="L40" s="1268">
        <f>'未処置歯ありの者の数'!L40/'受診者数'!L40*100</f>
        <v>35.74468085106383</v>
      </c>
      <c r="M40" s="1268">
        <f>'未処置歯ありの者の数'!M40/'受診者数'!M40*100</f>
        <v>34.67094703049759</v>
      </c>
      <c r="N40" s="1268">
        <f>'未処置歯ありの者の数'!N40/'受診者数'!N40*100</f>
        <v>35.09615384615385</v>
      </c>
      <c r="O40" s="1268">
        <f>'未処置歯ありの者の数'!O40/'受診者数'!O40*100</f>
        <v>37.76951672862454</v>
      </c>
      <c r="P40" s="1268" t="s">
        <v>772</v>
      </c>
      <c r="Q40" s="1268"/>
      <c r="R40" s="1268">
        <f>'未処置歯ありの者の数'!R40/'受診者数'!R40*100</f>
        <v>37.08226221079691</v>
      </c>
      <c r="S40" s="1268">
        <f>'未処置歯ありの者の数'!S40/'受診者数'!S40*100</f>
        <v>32.269503546099294</v>
      </c>
      <c r="T40" s="1268">
        <f>'未処置歯ありの者の数'!T40/'受診者数'!T40*100</f>
        <v>30.699774266365687</v>
      </c>
      <c r="U40" s="1268">
        <f>'未処置歯ありの者の数'!U40/'受診者数'!U40*100</f>
        <v>28.399311531841654</v>
      </c>
      <c r="V40" s="1268">
        <f>'未処置歯ありの者の数'!V40/'受診者数'!V40*100</f>
        <v>32.44444444444444</v>
      </c>
      <c r="W40" s="1268" t="s">
        <v>772</v>
      </c>
    </row>
    <row r="41" spans="2:23" ht="11.25">
      <c r="B41" s="1215" t="s">
        <v>765</v>
      </c>
      <c r="D41" s="1269"/>
      <c r="E41" s="1269"/>
      <c r="F41" s="1269"/>
      <c r="G41" s="1269"/>
      <c r="H41" s="1269"/>
      <c r="I41" s="1269"/>
      <c r="J41" s="1269"/>
      <c r="K41" s="1270"/>
      <c r="L41" s="1270"/>
      <c r="M41" s="1270"/>
      <c r="N41" s="1270"/>
      <c r="O41" s="1270"/>
      <c r="P41" s="1270"/>
      <c r="Q41" s="1270"/>
      <c r="R41" s="1269"/>
      <c r="S41" s="1269"/>
      <c r="T41" s="1269"/>
      <c r="U41" s="1269"/>
      <c r="V41" s="1269"/>
      <c r="W41" s="1269"/>
    </row>
    <row r="42" spans="2:23" s="1215" customFormat="1" ht="11.25">
      <c r="B42" s="1215" t="s">
        <v>773</v>
      </c>
      <c r="D42" s="1218"/>
      <c r="E42" s="1218"/>
      <c r="F42" s="1218"/>
      <c r="G42" s="1218"/>
      <c r="H42" s="1218"/>
      <c r="I42" s="1218"/>
      <c r="J42" s="1218"/>
      <c r="K42" s="1217"/>
      <c r="L42" s="1217"/>
      <c r="M42" s="1217"/>
      <c r="N42" s="1217"/>
      <c r="O42" s="1217"/>
      <c r="P42" s="1217"/>
      <c r="Q42" s="1217"/>
      <c r="R42" s="1218"/>
      <c r="S42" s="1218"/>
      <c r="T42" s="1218"/>
      <c r="U42" s="1218"/>
      <c r="V42" s="1218"/>
      <c r="W42" s="1218"/>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&amp;C-17-</oddFooter>
  </headerFooter>
</worksheet>
</file>

<file path=xl/worksheets/sheet12.xml><?xml version="1.0" encoding="utf-8"?>
<worksheet xmlns="http://schemas.openxmlformats.org/spreadsheetml/2006/main" xmlns:r="http://schemas.openxmlformats.org/officeDocument/2006/relationships">
  <sheetPr>
    <tabColor indexed="47"/>
  </sheetPr>
  <dimension ref="A1:W42"/>
  <sheetViews>
    <sheetView workbookViewId="0" topLeftCell="A1">
      <pane xSplit="3" ySplit="3" topLeftCell="D16"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272" t="s">
        <v>848</v>
      </c>
      <c r="B1" s="1273"/>
      <c r="C1" s="1273"/>
      <c r="D1" s="1177"/>
      <c r="F1" s="1274"/>
      <c r="G1" s="1177"/>
      <c r="H1" s="1177"/>
      <c r="I1" s="1177"/>
      <c r="J1" s="1177"/>
      <c r="K1" s="1083"/>
      <c r="N1" s="1083"/>
      <c r="O1" s="1083"/>
      <c r="P1" s="1083"/>
      <c r="Q1" s="1083"/>
      <c r="R1" s="1082"/>
      <c r="S1" s="1082"/>
      <c r="T1" s="1082"/>
      <c r="U1" s="1082"/>
      <c r="V1" s="1082"/>
      <c r="W1" s="1084" t="s">
        <v>775</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7" t="s">
        <v>721</v>
      </c>
      <c r="E3" s="1097" t="s">
        <v>722</v>
      </c>
      <c r="F3" s="1097" t="s">
        <v>723</v>
      </c>
      <c r="G3" s="1098" t="s">
        <v>724</v>
      </c>
      <c r="H3" s="1097" t="s">
        <v>725</v>
      </c>
      <c r="I3" s="1098" t="s">
        <v>796</v>
      </c>
      <c r="J3" s="1097"/>
      <c r="K3" s="1097" t="s">
        <v>721</v>
      </c>
      <c r="L3" s="1097" t="s">
        <v>722</v>
      </c>
      <c r="M3" s="1097" t="s">
        <v>723</v>
      </c>
      <c r="N3" s="1097" t="s">
        <v>724</v>
      </c>
      <c r="O3" s="1097" t="s">
        <v>725</v>
      </c>
      <c r="P3" s="1098" t="s">
        <v>796</v>
      </c>
      <c r="Q3" s="1097"/>
      <c r="R3" s="1097" t="s">
        <v>721</v>
      </c>
      <c r="S3" s="1097" t="s">
        <v>722</v>
      </c>
      <c r="T3" s="1097" t="s">
        <v>723</v>
      </c>
      <c r="U3" s="1097" t="s">
        <v>724</v>
      </c>
      <c r="V3" s="1097" t="s">
        <v>725</v>
      </c>
      <c r="W3" s="1097" t="s">
        <v>796</v>
      </c>
    </row>
    <row r="4" spans="1:23" s="1108" customFormat="1" ht="12" customHeight="1">
      <c r="A4" s="1100"/>
      <c r="B4" s="1101">
        <v>1</v>
      </c>
      <c r="C4" s="1102" t="s">
        <v>797</v>
      </c>
      <c r="D4" s="1275">
        <f aca="true" t="shared" si="0" ref="D4:H6">IF(K4="－",0,(IF(K4="＝",0,K4))+IF(R4="－",0,(IF(R4="=",0,R4))))</f>
        <v>1</v>
      </c>
      <c r="E4" s="1275">
        <f t="shared" si="0"/>
        <v>0</v>
      </c>
      <c r="F4" s="1275">
        <f t="shared" si="0"/>
        <v>1</v>
      </c>
      <c r="G4" s="1275">
        <f t="shared" si="0"/>
        <v>0</v>
      </c>
      <c r="H4" s="1275">
        <f t="shared" si="0"/>
        <v>2</v>
      </c>
      <c r="I4" s="1104" t="s">
        <v>847</v>
      </c>
      <c r="J4" s="1275"/>
      <c r="K4" s="1106">
        <v>0</v>
      </c>
      <c r="L4" s="1276" t="s">
        <v>771</v>
      </c>
      <c r="M4" s="1276" t="s">
        <v>771</v>
      </c>
      <c r="N4" s="1276" t="s">
        <v>771</v>
      </c>
      <c r="O4" s="1106">
        <f aca="true" t="shared" si="1" ref="O4:O19">SUM(K4:N4)</f>
        <v>0</v>
      </c>
      <c r="P4" s="1104" t="s">
        <v>847</v>
      </c>
      <c r="Q4" s="1275"/>
      <c r="R4" s="1106">
        <v>1</v>
      </c>
      <c r="S4" s="1106">
        <v>0</v>
      </c>
      <c r="T4" s="1106">
        <v>1</v>
      </c>
      <c r="U4" s="1106">
        <v>0</v>
      </c>
      <c r="V4" s="1106">
        <f aca="true" t="shared" si="2" ref="V4:V19">SUM(R4:U4)</f>
        <v>2</v>
      </c>
      <c r="W4" s="1104" t="s">
        <v>847</v>
      </c>
    </row>
    <row r="5" spans="1:23" s="1108" customFormat="1" ht="12" customHeight="1">
      <c r="A5" s="1109"/>
      <c r="B5" s="1110">
        <v>2</v>
      </c>
      <c r="C5" s="1111" t="s">
        <v>799</v>
      </c>
      <c r="D5" s="1112">
        <f t="shared" si="0"/>
        <v>1</v>
      </c>
      <c r="E5" s="1112">
        <f t="shared" si="0"/>
        <v>0</v>
      </c>
      <c r="F5" s="1112">
        <f t="shared" si="0"/>
        <v>5</v>
      </c>
      <c r="G5" s="1112">
        <f t="shared" si="0"/>
        <v>12</v>
      </c>
      <c r="H5" s="1112">
        <f t="shared" si="0"/>
        <v>18</v>
      </c>
      <c r="I5" s="1113" t="s">
        <v>800</v>
      </c>
      <c r="J5" s="1113"/>
      <c r="K5" s="1115">
        <v>1</v>
      </c>
      <c r="L5" s="1115">
        <v>0</v>
      </c>
      <c r="M5" s="1115">
        <v>3</v>
      </c>
      <c r="N5" s="1115">
        <v>6</v>
      </c>
      <c r="O5" s="1115">
        <f t="shared" si="1"/>
        <v>10</v>
      </c>
      <c r="P5" s="1113" t="s">
        <v>800</v>
      </c>
      <c r="Q5" s="1113"/>
      <c r="R5" s="1115">
        <v>0</v>
      </c>
      <c r="S5" s="1115">
        <v>0</v>
      </c>
      <c r="T5" s="1115">
        <v>2</v>
      </c>
      <c r="U5" s="1115">
        <v>6</v>
      </c>
      <c r="V5" s="1115">
        <f t="shared" si="2"/>
        <v>8</v>
      </c>
      <c r="W5" s="1113" t="s">
        <v>800</v>
      </c>
    </row>
    <row r="6" spans="1:23" s="1108" customFormat="1" ht="12" customHeight="1">
      <c r="A6" s="1109"/>
      <c r="B6" s="1110">
        <v>3</v>
      </c>
      <c r="C6" s="1111" t="s">
        <v>835</v>
      </c>
      <c r="D6" s="1112">
        <f t="shared" si="0"/>
        <v>1</v>
      </c>
      <c r="E6" s="1112">
        <f t="shared" si="0"/>
        <v>0</v>
      </c>
      <c r="F6" s="1112">
        <f t="shared" si="0"/>
        <v>0</v>
      </c>
      <c r="G6" s="1112">
        <f t="shared" si="0"/>
        <v>0</v>
      </c>
      <c r="H6" s="1112">
        <f t="shared" si="0"/>
        <v>1</v>
      </c>
      <c r="I6" s="1113" t="s">
        <v>800</v>
      </c>
      <c r="J6" s="1113"/>
      <c r="K6" s="1115">
        <v>0</v>
      </c>
      <c r="L6" s="1277" t="s">
        <v>771</v>
      </c>
      <c r="M6" s="1115">
        <v>0</v>
      </c>
      <c r="N6" s="1115">
        <v>0</v>
      </c>
      <c r="O6" s="1115">
        <f t="shared" si="1"/>
        <v>0</v>
      </c>
      <c r="P6" s="1113" t="s">
        <v>800</v>
      </c>
      <c r="Q6" s="1113"/>
      <c r="R6" s="1115">
        <v>1</v>
      </c>
      <c r="S6" s="1115">
        <v>0</v>
      </c>
      <c r="T6" s="1115">
        <v>0</v>
      </c>
      <c r="U6" s="1115">
        <v>0</v>
      </c>
      <c r="V6" s="1115">
        <f t="shared" si="2"/>
        <v>1</v>
      </c>
      <c r="W6" s="1113" t="s">
        <v>800</v>
      </c>
    </row>
    <row r="7" spans="1:23" s="1108" customFormat="1" ht="12" customHeight="1">
      <c r="A7" s="1109"/>
      <c r="B7" s="1110">
        <v>4</v>
      </c>
      <c r="C7" s="1111" t="s">
        <v>802</v>
      </c>
      <c r="D7" s="1112">
        <f aca="true" t="shared" si="3" ref="D7:D19">IF(K7="－",0,(IF(K7="＝",0,K7))+IF(R7="－",0,(IF(R7="=",0,R7))))</f>
        <v>0</v>
      </c>
      <c r="E7" s="1112">
        <f aca="true" t="shared" si="4" ref="E7:E19">IF(L7="－",0,(IF(L7="＝",0,L7))+IF(S7="－",0,(IF(S7="=",0,S7))))</f>
        <v>0</v>
      </c>
      <c r="F7" s="1112">
        <f aca="true" t="shared" si="5" ref="F7:F19">IF(M7="－",0,(IF(M7="＝",0,M7))+IF(T7="－",0,(IF(T7="=",0,T7))))</f>
        <v>1</v>
      </c>
      <c r="G7" s="1113" t="s">
        <v>803</v>
      </c>
      <c r="H7" s="1113">
        <f aca="true" t="shared" si="6" ref="H7:H19">IF(O7="－",0,(IF(O7="＝",0,O7))+IF(V7="－",0,(IF(V7="=",0,V7))))</f>
        <v>1</v>
      </c>
      <c r="I7" s="1113">
        <f>IF(P7="－",0,P7)+IF(W7="－",0,W7)</f>
        <v>5</v>
      </c>
      <c r="J7" s="1113"/>
      <c r="K7" s="1115">
        <v>0</v>
      </c>
      <c r="L7" s="1278">
        <v>0</v>
      </c>
      <c r="M7" s="1115">
        <v>1</v>
      </c>
      <c r="N7" s="1113" t="s">
        <v>760</v>
      </c>
      <c r="O7" s="1115">
        <f t="shared" si="1"/>
        <v>1</v>
      </c>
      <c r="P7" s="1121">
        <v>1</v>
      </c>
      <c r="Q7" s="1113"/>
      <c r="R7" s="1115">
        <v>0</v>
      </c>
      <c r="S7" s="1115">
        <v>0</v>
      </c>
      <c r="T7" s="1115">
        <v>0</v>
      </c>
      <c r="U7" s="1113" t="s">
        <v>760</v>
      </c>
      <c r="V7" s="1115">
        <f t="shared" si="2"/>
        <v>0</v>
      </c>
      <c r="W7" s="1121">
        <v>4</v>
      </c>
    </row>
    <row r="8" spans="1:23" s="1108" customFormat="1" ht="12" customHeight="1">
      <c r="A8" s="1109"/>
      <c r="B8" s="1110">
        <v>5</v>
      </c>
      <c r="C8" s="1111" t="s">
        <v>804</v>
      </c>
      <c r="D8" s="1112">
        <f t="shared" si="3"/>
        <v>0</v>
      </c>
      <c r="E8" s="1112">
        <f t="shared" si="4"/>
        <v>1</v>
      </c>
      <c r="F8" s="1112">
        <f t="shared" si="5"/>
        <v>2</v>
      </c>
      <c r="G8" s="1113" t="s">
        <v>805</v>
      </c>
      <c r="H8" s="1113">
        <f t="shared" si="6"/>
        <v>3</v>
      </c>
      <c r="I8" s="1113">
        <f>IF(P8="－",0,P8)+IF(W8="－",0,W8)</f>
        <v>0</v>
      </c>
      <c r="J8" s="1113"/>
      <c r="K8" s="1115">
        <v>0</v>
      </c>
      <c r="L8" s="1115">
        <v>0</v>
      </c>
      <c r="M8" s="1115">
        <v>1</v>
      </c>
      <c r="N8" s="1113" t="s">
        <v>805</v>
      </c>
      <c r="O8" s="1115">
        <f t="shared" si="1"/>
        <v>1</v>
      </c>
      <c r="P8" s="1121">
        <v>0</v>
      </c>
      <c r="Q8" s="1113"/>
      <c r="R8" s="1115">
        <v>0</v>
      </c>
      <c r="S8" s="1115">
        <v>1</v>
      </c>
      <c r="T8" s="1115">
        <v>1</v>
      </c>
      <c r="U8" s="1113" t="s">
        <v>805</v>
      </c>
      <c r="V8" s="1115">
        <f t="shared" si="2"/>
        <v>2</v>
      </c>
      <c r="W8" s="1121">
        <v>0</v>
      </c>
    </row>
    <row r="9" spans="1:23" s="1108" customFormat="1" ht="12" customHeight="1">
      <c r="A9" s="1109"/>
      <c r="B9" s="1110">
        <v>6</v>
      </c>
      <c r="C9" s="1111" t="s">
        <v>806</v>
      </c>
      <c r="D9" s="1112">
        <f t="shared" si="3"/>
        <v>2</v>
      </c>
      <c r="E9" s="1112">
        <f t="shared" si="4"/>
        <v>1</v>
      </c>
      <c r="F9" s="1112">
        <f t="shared" si="5"/>
        <v>11</v>
      </c>
      <c r="G9" s="1113">
        <f aca="true" t="shared" si="7" ref="G9:G19">IF(N9="－",0,(IF(N9="＝",0,N9))+IF(U9="－",0,(IF(U9="=",0,U9))))</f>
        <v>6</v>
      </c>
      <c r="H9" s="1113">
        <f t="shared" si="6"/>
        <v>20</v>
      </c>
      <c r="I9" s="1113">
        <f>IF(P9="－",0,P9)+IF(W9="－",0,W9)</f>
        <v>1</v>
      </c>
      <c r="J9" s="1113"/>
      <c r="K9" s="1115">
        <v>2</v>
      </c>
      <c r="L9" s="1115">
        <v>1</v>
      </c>
      <c r="M9" s="1115">
        <v>7</v>
      </c>
      <c r="N9" s="1115">
        <v>3</v>
      </c>
      <c r="O9" s="1115">
        <f t="shared" si="1"/>
        <v>13</v>
      </c>
      <c r="P9" s="1121">
        <v>0</v>
      </c>
      <c r="Q9" s="1113"/>
      <c r="R9" s="1115">
        <v>0</v>
      </c>
      <c r="S9" s="1115">
        <v>0</v>
      </c>
      <c r="T9" s="1115">
        <v>4</v>
      </c>
      <c r="U9" s="1115">
        <v>3</v>
      </c>
      <c r="V9" s="1115">
        <f t="shared" si="2"/>
        <v>7</v>
      </c>
      <c r="W9" s="1121">
        <v>1</v>
      </c>
    </row>
    <row r="10" spans="1:23" s="1108" customFormat="1" ht="12" customHeight="1">
      <c r="A10" s="1109"/>
      <c r="B10" s="1110">
        <v>7</v>
      </c>
      <c r="C10" s="1111" t="s">
        <v>807</v>
      </c>
      <c r="D10" s="1112">
        <f t="shared" si="3"/>
        <v>3</v>
      </c>
      <c r="E10" s="1112">
        <f t="shared" si="4"/>
        <v>1</v>
      </c>
      <c r="F10" s="1112">
        <f t="shared" si="5"/>
        <v>0</v>
      </c>
      <c r="G10" s="1113">
        <f t="shared" si="7"/>
        <v>2</v>
      </c>
      <c r="H10" s="1113">
        <f t="shared" si="6"/>
        <v>6</v>
      </c>
      <c r="I10" s="1113" t="s">
        <v>849</v>
      </c>
      <c r="J10" s="1113"/>
      <c r="K10" s="1123">
        <v>0</v>
      </c>
      <c r="L10" s="1123">
        <v>0</v>
      </c>
      <c r="M10" s="1123">
        <v>0</v>
      </c>
      <c r="N10" s="1123">
        <v>0</v>
      </c>
      <c r="O10" s="1123">
        <f t="shared" si="1"/>
        <v>0</v>
      </c>
      <c r="P10" s="1113" t="s">
        <v>849</v>
      </c>
      <c r="Q10" s="1113"/>
      <c r="R10" s="1123">
        <v>3</v>
      </c>
      <c r="S10" s="1123">
        <v>1</v>
      </c>
      <c r="T10" s="1123">
        <v>0</v>
      </c>
      <c r="U10" s="1123">
        <v>2</v>
      </c>
      <c r="V10" s="1123">
        <f t="shared" si="2"/>
        <v>6</v>
      </c>
      <c r="W10" s="1113" t="s">
        <v>849</v>
      </c>
    </row>
    <row r="11" spans="1:23" s="1108" customFormat="1" ht="12" customHeight="1">
      <c r="A11" s="1109"/>
      <c r="B11" s="1110">
        <v>8</v>
      </c>
      <c r="C11" s="1111" t="s">
        <v>809</v>
      </c>
      <c r="D11" s="1112">
        <f t="shared" si="3"/>
        <v>2</v>
      </c>
      <c r="E11" s="1112">
        <f t="shared" si="4"/>
        <v>6</v>
      </c>
      <c r="F11" s="1112">
        <f t="shared" si="5"/>
        <v>9</v>
      </c>
      <c r="G11" s="1113">
        <f t="shared" si="7"/>
        <v>19</v>
      </c>
      <c r="H11" s="1113">
        <f t="shared" si="6"/>
        <v>36</v>
      </c>
      <c r="I11" s="1113">
        <f>IF(P11="－",0,P11)+IF(W11="－",0,W11)</f>
        <v>25</v>
      </c>
      <c r="J11" s="1113"/>
      <c r="K11" s="1115">
        <v>0</v>
      </c>
      <c r="L11" s="1115">
        <v>1</v>
      </c>
      <c r="M11" s="1115">
        <v>4</v>
      </c>
      <c r="N11" s="1115">
        <v>5</v>
      </c>
      <c r="O11" s="1115">
        <f t="shared" si="1"/>
        <v>10</v>
      </c>
      <c r="P11" s="1121">
        <v>7</v>
      </c>
      <c r="Q11" s="1113"/>
      <c r="R11" s="1115">
        <v>2</v>
      </c>
      <c r="S11" s="1115">
        <v>5</v>
      </c>
      <c r="T11" s="1115">
        <v>5</v>
      </c>
      <c r="U11" s="1115">
        <v>14</v>
      </c>
      <c r="V11" s="1115">
        <f t="shared" si="2"/>
        <v>26</v>
      </c>
      <c r="W11" s="1121">
        <v>18</v>
      </c>
    </row>
    <row r="12" spans="1:23" s="1108" customFormat="1" ht="12" customHeight="1">
      <c r="A12" s="1109"/>
      <c r="B12" s="1110">
        <v>9</v>
      </c>
      <c r="C12" s="1111" t="s">
        <v>836</v>
      </c>
      <c r="D12" s="1112">
        <f t="shared" si="3"/>
        <v>2</v>
      </c>
      <c r="E12" s="1112">
        <f t="shared" si="4"/>
        <v>2</v>
      </c>
      <c r="F12" s="1112">
        <f t="shared" si="5"/>
        <v>0</v>
      </c>
      <c r="G12" s="1113">
        <f t="shared" si="7"/>
        <v>3</v>
      </c>
      <c r="H12" s="1113">
        <f t="shared" si="6"/>
        <v>7</v>
      </c>
      <c r="I12" s="1113">
        <f>IF(P12="－",0,P12)+IF(W12="－",0,W12)</f>
        <v>0</v>
      </c>
      <c r="J12" s="1113"/>
      <c r="K12" s="1113">
        <v>0</v>
      </c>
      <c r="L12" s="1115">
        <v>1</v>
      </c>
      <c r="M12" s="1115">
        <v>0</v>
      </c>
      <c r="N12" s="1115">
        <v>1</v>
      </c>
      <c r="O12" s="1115">
        <f t="shared" si="1"/>
        <v>2</v>
      </c>
      <c r="P12" s="1113" t="s">
        <v>849</v>
      </c>
      <c r="Q12" s="1113"/>
      <c r="R12" s="1115">
        <v>2</v>
      </c>
      <c r="S12" s="1115">
        <v>1</v>
      </c>
      <c r="T12" s="1115">
        <v>0</v>
      </c>
      <c r="U12" s="1115">
        <v>2</v>
      </c>
      <c r="V12" s="1115">
        <f t="shared" si="2"/>
        <v>5</v>
      </c>
      <c r="W12" s="1113" t="s">
        <v>849</v>
      </c>
    </row>
    <row r="13" spans="1:23" s="1108" customFormat="1" ht="12" customHeight="1">
      <c r="A13" s="1109"/>
      <c r="B13" s="1110">
        <v>10</v>
      </c>
      <c r="C13" s="1111" t="s">
        <v>812</v>
      </c>
      <c r="D13" s="1112">
        <f t="shared" si="3"/>
        <v>25</v>
      </c>
      <c r="E13" s="1112">
        <f t="shared" si="4"/>
        <v>16</v>
      </c>
      <c r="F13" s="1112">
        <f t="shared" si="5"/>
        <v>14</v>
      </c>
      <c r="G13" s="1113">
        <f t="shared" si="7"/>
        <v>23</v>
      </c>
      <c r="H13" s="1113">
        <f t="shared" si="6"/>
        <v>78</v>
      </c>
      <c r="I13" s="1113">
        <f>IF(P13="－",0,P13)+IF(W13="－",0,W13)</f>
        <v>110</v>
      </c>
      <c r="J13" s="1113"/>
      <c r="K13" s="1123">
        <v>6</v>
      </c>
      <c r="L13" s="1123">
        <v>5</v>
      </c>
      <c r="M13" s="1123">
        <v>4</v>
      </c>
      <c r="N13" s="1123">
        <v>9</v>
      </c>
      <c r="O13" s="1123">
        <f t="shared" si="1"/>
        <v>24</v>
      </c>
      <c r="P13" s="1127">
        <v>29</v>
      </c>
      <c r="Q13" s="1113"/>
      <c r="R13" s="1123">
        <v>19</v>
      </c>
      <c r="S13" s="1123">
        <v>11</v>
      </c>
      <c r="T13" s="1123">
        <v>10</v>
      </c>
      <c r="U13" s="1123">
        <v>14</v>
      </c>
      <c r="V13" s="1123">
        <f t="shared" si="2"/>
        <v>54</v>
      </c>
      <c r="W13" s="1127">
        <v>81</v>
      </c>
    </row>
    <row r="14" spans="1:23" s="1108" customFormat="1" ht="12" customHeight="1">
      <c r="A14" s="1109"/>
      <c r="B14" s="1110">
        <v>11</v>
      </c>
      <c r="C14" s="1111" t="s">
        <v>813</v>
      </c>
      <c r="D14" s="1112">
        <f t="shared" si="3"/>
        <v>3</v>
      </c>
      <c r="E14" s="1112">
        <f t="shared" si="4"/>
        <v>2</v>
      </c>
      <c r="F14" s="1112">
        <f t="shared" si="5"/>
        <v>3</v>
      </c>
      <c r="G14" s="1113">
        <f t="shared" si="7"/>
        <v>7</v>
      </c>
      <c r="H14" s="1113">
        <f t="shared" si="6"/>
        <v>15</v>
      </c>
      <c r="I14" s="1113">
        <f>IF(P14="－",0,P14)+IF(W14="－",0,W14)</f>
        <v>43</v>
      </c>
      <c r="J14" s="1113"/>
      <c r="K14" s="1115">
        <v>0</v>
      </c>
      <c r="L14" s="1115">
        <v>0</v>
      </c>
      <c r="M14" s="1115">
        <v>1</v>
      </c>
      <c r="N14" s="1115">
        <v>3</v>
      </c>
      <c r="O14" s="1115">
        <f t="shared" si="1"/>
        <v>4</v>
      </c>
      <c r="P14" s="1121">
        <v>10</v>
      </c>
      <c r="Q14" s="1115"/>
      <c r="R14" s="1115">
        <v>3</v>
      </c>
      <c r="S14" s="1115">
        <v>2</v>
      </c>
      <c r="T14" s="1115">
        <v>2</v>
      </c>
      <c r="U14" s="1115">
        <v>4</v>
      </c>
      <c r="V14" s="1115">
        <f t="shared" si="2"/>
        <v>11</v>
      </c>
      <c r="W14" s="1121">
        <v>33</v>
      </c>
    </row>
    <row r="15" spans="1:23" s="1108" customFormat="1" ht="12" customHeight="1">
      <c r="A15" s="1109"/>
      <c r="B15" s="1110">
        <v>12</v>
      </c>
      <c r="C15" s="1111" t="s">
        <v>814</v>
      </c>
      <c r="D15" s="1112">
        <f t="shared" si="3"/>
        <v>5</v>
      </c>
      <c r="E15" s="1112">
        <f t="shared" si="4"/>
        <v>2</v>
      </c>
      <c r="F15" s="1112">
        <f t="shared" si="5"/>
        <v>4</v>
      </c>
      <c r="G15" s="1113">
        <f t="shared" si="7"/>
        <v>1</v>
      </c>
      <c r="H15" s="1113">
        <f t="shared" si="6"/>
        <v>12</v>
      </c>
      <c r="I15" s="1113">
        <f>IF(P15="－",0,P15)+IF(W15="－",0,W15)</f>
        <v>19</v>
      </c>
      <c r="J15" s="1113"/>
      <c r="K15" s="1115">
        <v>2</v>
      </c>
      <c r="L15" s="1115">
        <v>1</v>
      </c>
      <c r="M15" s="1115">
        <v>0</v>
      </c>
      <c r="N15" s="1115">
        <v>0</v>
      </c>
      <c r="O15" s="1115">
        <f t="shared" si="1"/>
        <v>3</v>
      </c>
      <c r="P15" s="1121">
        <v>7</v>
      </c>
      <c r="Q15" s="1113"/>
      <c r="R15" s="1113">
        <v>3</v>
      </c>
      <c r="S15" s="1113">
        <v>1</v>
      </c>
      <c r="T15" s="1113">
        <v>4</v>
      </c>
      <c r="U15" s="1113">
        <v>1</v>
      </c>
      <c r="V15" s="1113">
        <f t="shared" si="2"/>
        <v>9</v>
      </c>
      <c r="W15" s="1113">
        <v>12</v>
      </c>
    </row>
    <row r="16" spans="1:23" s="1108" customFormat="1" ht="12" customHeight="1">
      <c r="A16" s="1109"/>
      <c r="B16" s="1110">
        <v>13</v>
      </c>
      <c r="C16" s="1111" t="s">
        <v>815</v>
      </c>
      <c r="D16" s="1112">
        <f t="shared" si="3"/>
        <v>2</v>
      </c>
      <c r="E16" s="1112">
        <f t="shared" si="4"/>
        <v>2</v>
      </c>
      <c r="F16" s="1112">
        <f t="shared" si="5"/>
        <v>0</v>
      </c>
      <c r="G16" s="1113">
        <f t="shared" si="7"/>
        <v>2</v>
      </c>
      <c r="H16" s="1113">
        <f t="shared" si="6"/>
        <v>6</v>
      </c>
      <c r="I16" s="1113" t="s">
        <v>760</v>
      </c>
      <c r="J16" s="1113"/>
      <c r="K16" s="1115">
        <v>0</v>
      </c>
      <c r="L16" s="1115">
        <v>0</v>
      </c>
      <c r="M16" s="1115">
        <v>0</v>
      </c>
      <c r="N16" s="1115">
        <v>1</v>
      </c>
      <c r="O16" s="1115">
        <f t="shared" si="1"/>
        <v>1</v>
      </c>
      <c r="P16" s="1113" t="s">
        <v>760</v>
      </c>
      <c r="Q16" s="1113"/>
      <c r="R16" s="1115">
        <v>2</v>
      </c>
      <c r="S16" s="1115">
        <v>2</v>
      </c>
      <c r="T16" s="1115">
        <v>0</v>
      </c>
      <c r="U16" s="1115">
        <v>1</v>
      </c>
      <c r="V16" s="1115">
        <f t="shared" si="2"/>
        <v>5</v>
      </c>
      <c r="W16" s="1113" t="s">
        <v>760</v>
      </c>
    </row>
    <row r="17" spans="1:23" s="1108" customFormat="1" ht="12" customHeight="1">
      <c r="A17" s="1109"/>
      <c r="B17" s="1110">
        <v>14</v>
      </c>
      <c r="C17" s="1111" t="s">
        <v>816</v>
      </c>
      <c r="D17" s="1112">
        <f t="shared" si="3"/>
        <v>4</v>
      </c>
      <c r="E17" s="1112">
        <f t="shared" si="4"/>
        <v>3</v>
      </c>
      <c r="F17" s="1112">
        <f t="shared" si="5"/>
        <v>5</v>
      </c>
      <c r="G17" s="1113">
        <f t="shared" si="7"/>
        <v>6</v>
      </c>
      <c r="H17" s="1113">
        <f t="shared" si="6"/>
        <v>18</v>
      </c>
      <c r="I17" s="1113">
        <f>IF(P17="－",0,P17)+IF(W17="－",0,W17)</f>
        <v>5</v>
      </c>
      <c r="J17" s="1113"/>
      <c r="K17" s="1115">
        <v>1</v>
      </c>
      <c r="L17" s="1115">
        <v>2</v>
      </c>
      <c r="M17" s="1115">
        <v>1</v>
      </c>
      <c r="N17" s="1115">
        <v>2</v>
      </c>
      <c r="O17" s="1115">
        <f t="shared" si="1"/>
        <v>6</v>
      </c>
      <c r="P17" s="1121">
        <v>0</v>
      </c>
      <c r="Q17" s="1113"/>
      <c r="R17" s="1115">
        <v>3</v>
      </c>
      <c r="S17" s="1115">
        <v>1</v>
      </c>
      <c r="T17" s="1115">
        <v>4</v>
      </c>
      <c r="U17" s="1115">
        <v>4</v>
      </c>
      <c r="V17" s="1115">
        <f t="shared" si="2"/>
        <v>12</v>
      </c>
      <c r="W17" s="1121">
        <v>5</v>
      </c>
    </row>
    <row r="18" spans="1:23" s="1108" customFormat="1" ht="12" customHeight="1">
      <c r="A18" s="1109"/>
      <c r="B18" s="1110">
        <v>15</v>
      </c>
      <c r="C18" s="1111" t="s">
        <v>817</v>
      </c>
      <c r="D18" s="1112">
        <f t="shared" si="3"/>
        <v>0</v>
      </c>
      <c r="E18" s="1112">
        <f t="shared" si="4"/>
        <v>1</v>
      </c>
      <c r="F18" s="1112">
        <f t="shared" si="5"/>
        <v>0</v>
      </c>
      <c r="G18" s="1113">
        <f t="shared" si="7"/>
        <v>1</v>
      </c>
      <c r="H18" s="1113">
        <f t="shared" si="6"/>
        <v>2</v>
      </c>
      <c r="I18" s="1113" t="s">
        <v>805</v>
      </c>
      <c r="J18" s="1113"/>
      <c r="K18" s="1115">
        <v>0</v>
      </c>
      <c r="L18" s="1115">
        <v>0</v>
      </c>
      <c r="M18" s="1277" t="s">
        <v>771</v>
      </c>
      <c r="N18" s="1115">
        <v>0</v>
      </c>
      <c r="O18" s="1115">
        <f t="shared" si="1"/>
        <v>0</v>
      </c>
      <c r="P18" s="1113" t="s">
        <v>805</v>
      </c>
      <c r="Q18" s="1113"/>
      <c r="R18" s="1115">
        <v>0</v>
      </c>
      <c r="S18" s="1115">
        <v>1</v>
      </c>
      <c r="T18" s="1115">
        <v>0</v>
      </c>
      <c r="U18" s="1115">
        <v>1</v>
      </c>
      <c r="V18" s="1115">
        <f t="shared" si="2"/>
        <v>2</v>
      </c>
      <c r="W18" s="1113" t="s">
        <v>805</v>
      </c>
    </row>
    <row r="19" spans="1:23" s="1108" customFormat="1" ht="12" customHeight="1">
      <c r="A19" s="1109"/>
      <c r="B19" s="1110">
        <v>16</v>
      </c>
      <c r="C19" s="1111" t="s">
        <v>818</v>
      </c>
      <c r="D19" s="1112">
        <f t="shared" si="3"/>
        <v>2</v>
      </c>
      <c r="E19" s="1112">
        <f t="shared" si="4"/>
        <v>1</v>
      </c>
      <c r="F19" s="1112">
        <f t="shared" si="5"/>
        <v>2</v>
      </c>
      <c r="G19" s="1113">
        <f t="shared" si="7"/>
        <v>2</v>
      </c>
      <c r="H19" s="1113">
        <f t="shared" si="6"/>
        <v>7</v>
      </c>
      <c r="I19" s="1113">
        <f>IF(P19="－",0,P19)+IF(W19="－",0,W19)</f>
        <v>64</v>
      </c>
      <c r="J19" s="1113"/>
      <c r="K19" s="1115">
        <v>0</v>
      </c>
      <c r="L19" s="1115">
        <v>0</v>
      </c>
      <c r="M19" s="1115">
        <v>1</v>
      </c>
      <c r="N19" s="1115">
        <v>1</v>
      </c>
      <c r="O19" s="1115">
        <f t="shared" si="1"/>
        <v>2</v>
      </c>
      <c r="P19" s="1121">
        <v>22</v>
      </c>
      <c r="Q19" s="1113"/>
      <c r="R19" s="1115">
        <v>2</v>
      </c>
      <c r="S19" s="1115">
        <v>1</v>
      </c>
      <c r="T19" s="1115">
        <v>1</v>
      </c>
      <c r="U19" s="1115">
        <v>1</v>
      </c>
      <c r="V19" s="1115">
        <f t="shared" si="2"/>
        <v>5</v>
      </c>
      <c r="W19" s="1121">
        <v>42</v>
      </c>
    </row>
    <row r="20" spans="1:23" s="1108" customFormat="1" ht="12" customHeight="1">
      <c r="A20" s="1109"/>
      <c r="B20" s="1110">
        <v>17</v>
      </c>
      <c r="C20" s="1111" t="s">
        <v>794</v>
      </c>
      <c r="D20" s="1113" t="s">
        <v>850</v>
      </c>
      <c r="E20" s="1113" t="s">
        <v>850</v>
      </c>
      <c r="F20" s="1113" t="s">
        <v>850</v>
      </c>
      <c r="G20" s="1113" t="s">
        <v>850</v>
      </c>
      <c r="H20" s="1113" t="s">
        <v>850</v>
      </c>
      <c r="I20" s="1113" t="s">
        <v>850</v>
      </c>
      <c r="J20" s="1113"/>
      <c r="K20" s="1113" t="s">
        <v>850</v>
      </c>
      <c r="L20" s="1113" t="s">
        <v>850</v>
      </c>
      <c r="M20" s="1113" t="s">
        <v>850</v>
      </c>
      <c r="N20" s="1113" t="s">
        <v>850</v>
      </c>
      <c r="O20" s="1113" t="s">
        <v>850</v>
      </c>
      <c r="P20" s="1113" t="s">
        <v>850</v>
      </c>
      <c r="Q20" s="1113"/>
      <c r="R20" s="1113" t="s">
        <v>850</v>
      </c>
      <c r="S20" s="1113" t="s">
        <v>850</v>
      </c>
      <c r="T20" s="1113" t="s">
        <v>850</v>
      </c>
      <c r="U20" s="1113" t="s">
        <v>850</v>
      </c>
      <c r="V20" s="1113" t="s">
        <v>850</v>
      </c>
      <c r="W20" s="1113" t="s">
        <v>850</v>
      </c>
    </row>
    <row r="21" spans="1:23" s="1108" customFormat="1" ht="12" customHeight="1">
      <c r="A21" s="1109"/>
      <c r="B21" s="1110">
        <v>18</v>
      </c>
      <c r="C21" s="1111" t="s">
        <v>795</v>
      </c>
      <c r="D21" s="1113" t="s">
        <v>850</v>
      </c>
      <c r="E21" s="1113" t="s">
        <v>850</v>
      </c>
      <c r="F21" s="1113" t="s">
        <v>850</v>
      </c>
      <c r="G21" s="1113" t="s">
        <v>850</v>
      </c>
      <c r="H21" s="1113" t="s">
        <v>850</v>
      </c>
      <c r="I21" s="1113" t="s">
        <v>849</v>
      </c>
      <c r="J21" s="1113"/>
      <c r="K21" s="1113" t="s">
        <v>850</v>
      </c>
      <c r="L21" s="1113" t="s">
        <v>850</v>
      </c>
      <c r="M21" s="1113" t="s">
        <v>850</v>
      </c>
      <c r="N21" s="1113" t="s">
        <v>850</v>
      </c>
      <c r="O21" s="1113" t="s">
        <v>850</v>
      </c>
      <c r="P21" s="1113" t="s">
        <v>849</v>
      </c>
      <c r="Q21" s="1113"/>
      <c r="R21" s="1113" t="s">
        <v>850</v>
      </c>
      <c r="S21" s="1113" t="s">
        <v>850</v>
      </c>
      <c r="T21" s="1113" t="s">
        <v>850</v>
      </c>
      <c r="U21" s="1113" t="s">
        <v>850</v>
      </c>
      <c r="V21" s="1113" t="s">
        <v>850</v>
      </c>
      <c r="W21" s="1113" t="s">
        <v>849</v>
      </c>
    </row>
    <row r="22" spans="1:23" s="1108" customFormat="1" ht="12" customHeight="1">
      <c r="A22" s="1109"/>
      <c r="B22" s="1110">
        <v>19</v>
      </c>
      <c r="C22" s="1111" t="s">
        <v>819</v>
      </c>
      <c r="D22" s="1112">
        <f aca="true" t="shared" si="8" ref="D22:D30">IF(K22="－",0,(IF(K22="＝",0,K22))+IF(R22="－",0,(IF(R22="=",0,R22))))</f>
        <v>12</v>
      </c>
      <c r="E22" s="1112">
        <f aca="true" t="shared" si="9" ref="E22:E30">IF(L22="－",0,(IF(L22="＝",0,L22))+IF(S22="－",0,(IF(S22="=",0,S22))))</f>
        <v>16</v>
      </c>
      <c r="F22" s="1112">
        <f aca="true" t="shared" si="10" ref="F22:F30">IF(M22="－",0,(IF(M22="＝",0,M22))+IF(T22="－",0,(IF(T22="=",0,T22))))</f>
        <v>34</v>
      </c>
      <c r="G22" s="1112">
        <f aca="true" t="shared" si="11" ref="G22:G30">IF(N22="－",0,(IF(N22="＝",0,N22))+IF(U22="－",0,(IF(U22="=",0,U22))))</f>
        <v>19</v>
      </c>
      <c r="H22" s="1112">
        <f aca="true" t="shared" si="12" ref="H22:H30">IF(O22="－",0,(IF(O22="＝",0,O22))+IF(V22="－",0,(IF(V22="=",0,V22))))</f>
        <v>81</v>
      </c>
      <c r="I22" s="1113">
        <f>IF(P22="－",0,P22)+IF(W22="－",0,W22)</f>
        <v>21</v>
      </c>
      <c r="J22" s="1113"/>
      <c r="K22" s="1115">
        <v>3</v>
      </c>
      <c r="L22" s="1115">
        <v>7</v>
      </c>
      <c r="M22" s="1115">
        <v>6</v>
      </c>
      <c r="N22" s="1115">
        <v>7</v>
      </c>
      <c r="O22" s="1115">
        <f aca="true" t="shared" si="13" ref="O22:O35">SUM(K22:N22)</f>
        <v>23</v>
      </c>
      <c r="P22" s="1121">
        <v>2</v>
      </c>
      <c r="Q22" s="1113"/>
      <c r="R22" s="1115">
        <v>9</v>
      </c>
      <c r="S22" s="1115">
        <v>9</v>
      </c>
      <c r="T22" s="1115">
        <v>28</v>
      </c>
      <c r="U22" s="1115">
        <v>12</v>
      </c>
      <c r="V22" s="1115">
        <f aca="true" t="shared" si="14" ref="V22:V36">SUM(R22:U22)</f>
        <v>58</v>
      </c>
      <c r="W22" s="1121">
        <v>19</v>
      </c>
    </row>
    <row r="23" spans="1:23" s="1108" customFormat="1" ht="12" customHeight="1">
      <c r="A23" s="1109"/>
      <c r="B23" s="1110">
        <v>20</v>
      </c>
      <c r="C23" s="1111" t="s">
        <v>820</v>
      </c>
      <c r="D23" s="1112">
        <f t="shared" si="8"/>
        <v>1</v>
      </c>
      <c r="E23" s="1112">
        <f t="shared" si="9"/>
        <v>1</v>
      </c>
      <c r="F23" s="1112">
        <f t="shared" si="10"/>
        <v>3</v>
      </c>
      <c r="G23" s="1112">
        <f t="shared" si="11"/>
        <v>1</v>
      </c>
      <c r="H23" s="1112">
        <f t="shared" si="12"/>
        <v>6</v>
      </c>
      <c r="I23" s="1113">
        <f>IF(P23="－",0,P23)+IF(W23="－",0,W23)</f>
        <v>6</v>
      </c>
      <c r="J23" s="1113"/>
      <c r="K23" s="1277" t="s">
        <v>771</v>
      </c>
      <c r="L23" s="1277" t="s">
        <v>771</v>
      </c>
      <c r="M23" s="1115">
        <v>1</v>
      </c>
      <c r="N23" s="1277" t="s">
        <v>771</v>
      </c>
      <c r="O23" s="1115">
        <f t="shared" si="13"/>
        <v>1</v>
      </c>
      <c r="P23" s="1121">
        <v>0</v>
      </c>
      <c r="Q23" s="1113"/>
      <c r="R23" s="1115">
        <v>1</v>
      </c>
      <c r="S23" s="1115">
        <v>1</v>
      </c>
      <c r="T23" s="1115">
        <v>2</v>
      </c>
      <c r="U23" s="1115">
        <v>1</v>
      </c>
      <c r="V23" s="1115">
        <f t="shared" si="14"/>
        <v>5</v>
      </c>
      <c r="W23" s="1121">
        <v>6</v>
      </c>
    </row>
    <row r="24" spans="1:23" s="1108" customFormat="1" ht="12" customHeight="1">
      <c r="A24" s="1109"/>
      <c r="B24" s="1110">
        <v>21</v>
      </c>
      <c r="C24" s="1111" t="s">
        <v>821</v>
      </c>
      <c r="D24" s="1112">
        <f t="shared" si="8"/>
        <v>9</v>
      </c>
      <c r="E24" s="1112">
        <f t="shared" si="9"/>
        <v>0</v>
      </c>
      <c r="F24" s="1112">
        <f t="shared" si="10"/>
        <v>2</v>
      </c>
      <c r="G24" s="1112">
        <f t="shared" si="11"/>
        <v>0</v>
      </c>
      <c r="H24" s="1112">
        <f t="shared" si="12"/>
        <v>11</v>
      </c>
      <c r="I24" s="1113" t="s">
        <v>849</v>
      </c>
      <c r="J24" s="1113"/>
      <c r="K24" s="1115">
        <v>2</v>
      </c>
      <c r="L24" s="1115">
        <v>0</v>
      </c>
      <c r="M24" s="1115">
        <v>0</v>
      </c>
      <c r="N24" s="1115">
        <v>0</v>
      </c>
      <c r="O24" s="1115">
        <f t="shared" si="13"/>
        <v>2</v>
      </c>
      <c r="P24" s="1113" t="s">
        <v>849</v>
      </c>
      <c r="Q24" s="1113"/>
      <c r="R24" s="1115">
        <v>7</v>
      </c>
      <c r="S24" s="1115">
        <v>0</v>
      </c>
      <c r="T24" s="1115">
        <v>2</v>
      </c>
      <c r="U24" s="1115">
        <v>0</v>
      </c>
      <c r="V24" s="1115">
        <f t="shared" si="14"/>
        <v>9</v>
      </c>
      <c r="W24" s="1113" t="s">
        <v>849</v>
      </c>
    </row>
    <row r="25" spans="1:23" s="1108" customFormat="1" ht="12" customHeight="1">
      <c r="A25" s="1109"/>
      <c r="B25" s="1110">
        <v>22</v>
      </c>
      <c r="C25" s="1111" t="s">
        <v>822</v>
      </c>
      <c r="D25" s="1112">
        <f t="shared" si="8"/>
        <v>10</v>
      </c>
      <c r="E25" s="1112">
        <f t="shared" si="9"/>
        <v>17</v>
      </c>
      <c r="F25" s="1112">
        <f t="shared" si="10"/>
        <v>23</v>
      </c>
      <c r="G25" s="1112">
        <f t="shared" si="11"/>
        <v>13</v>
      </c>
      <c r="H25" s="1112">
        <f t="shared" si="12"/>
        <v>63</v>
      </c>
      <c r="I25" s="1113">
        <f>IF(P25="－",0,P25)+IF(W25="－",0,W25)</f>
        <v>87</v>
      </c>
      <c r="J25" s="1113"/>
      <c r="K25" s="1130">
        <v>3</v>
      </c>
      <c r="L25" s="1130">
        <v>1</v>
      </c>
      <c r="M25" s="1130">
        <v>6</v>
      </c>
      <c r="N25" s="1130">
        <v>6</v>
      </c>
      <c r="O25" s="1130">
        <f t="shared" si="13"/>
        <v>16</v>
      </c>
      <c r="P25" s="1121">
        <v>25</v>
      </c>
      <c r="Q25" s="1113"/>
      <c r="R25" s="1130">
        <v>7</v>
      </c>
      <c r="S25" s="1130">
        <v>16</v>
      </c>
      <c r="T25" s="1130">
        <v>17</v>
      </c>
      <c r="U25" s="1130">
        <v>7</v>
      </c>
      <c r="V25" s="1130">
        <f t="shared" si="14"/>
        <v>47</v>
      </c>
      <c r="W25" s="1121">
        <v>62</v>
      </c>
    </row>
    <row r="26" spans="1:23" s="1108" customFormat="1" ht="12" customHeight="1">
      <c r="A26" s="1109"/>
      <c r="B26" s="1110">
        <v>23</v>
      </c>
      <c r="C26" s="1111" t="s">
        <v>823</v>
      </c>
      <c r="D26" s="1112">
        <f t="shared" si="8"/>
        <v>19</v>
      </c>
      <c r="E26" s="1112">
        <f t="shared" si="9"/>
        <v>5</v>
      </c>
      <c r="F26" s="1112">
        <f t="shared" si="10"/>
        <v>2</v>
      </c>
      <c r="G26" s="1112">
        <f t="shared" si="11"/>
        <v>4</v>
      </c>
      <c r="H26" s="1112">
        <f t="shared" si="12"/>
        <v>30</v>
      </c>
      <c r="I26" s="1113">
        <f>IF(P26="－",0,P26)+IF(W26="－",0,W26)</f>
        <v>12</v>
      </c>
      <c r="J26" s="1113"/>
      <c r="K26" s="1130">
        <v>1</v>
      </c>
      <c r="L26" s="1130">
        <v>1</v>
      </c>
      <c r="M26" s="1130">
        <v>2</v>
      </c>
      <c r="N26" s="1130">
        <v>2</v>
      </c>
      <c r="O26" s="1130">
        <f t="shared" si="13"/>
        <v>6</v>
      </c>
      <c r="P26" s="1121">
        <v>6</v>
      </c>
      <c r="Q26" s="1113"/>
      <c r="R26" s="1130">
        <v>18</v>
      </c>
      <c r="S26" s="1130">
        <v>4</v>
      </c>
      <c r="T26" s="1130">
        <v>0</v>
      </c>
      <c r="U26" s="1130">
        <v>2</v>
      </c>
      <c r="V26" s="1130">
        <f t="shared" si="14"/>
        <v>24</v>
      </c>
      <c r="W26" s="1121">
        <v>6</v>
      </c>
    </row>
    <row r="27" spans="1:23" s="1108" customFormat="1" ht="12" customHeight="1">
      <c r="A27" s="1109"/>
      <c r="B27" s="1110">
        <v>24</v>
      </c>
      <c r="C27" s="1111" t="s">
        <v>824</v>
      </c>
      <c r="D27" s="1112">
        <f t="shared" si="8"/>
        <v>5</v>
      </c>
      <c r="E27" s="1112">
        <f t="shared" si="9"/>
        <v>2</v>
      </c>
      <c r="F27" s="1112">
        <f t="shared" si="10"/>
        <v>6</v>
      </c>
      <c r="G27" s="1112">
        <f t="shared" si="11"/>
        <v>0</v>
      </c>
      <c r="H27" s="1112">
        <f t="shared" si="12"/>
        <v>13</v>
      </c>
      <c r="I27" s="1113" t="s">
        <v>760</v>
      </c>
      <c r="J27" s="1113"/>
      <c r="K27" s="1130">
        <v>1</v>
      </c>
      <c r="L27" s="1130">
        <v>1</v>
      </c>
      <c r="M27" s="1130">
        <v>0</v>
      </c>
      <c r="N27" s="1130">
        <v>0</v>
      </c>
      <c r="O27" s="1130">
        <f t="shared" si="13"/>
        <v>2</v>
      </c>
      <c r="P27" s="1113" t="s">
        <v>760</v>
      </c>
      <c r="Q27" s="1113"/>
      <c r="R27" s="1130">
        <v>4</v>
      </c>
      <c r="S27" s="1130">
        <v>1</v>
      </c>
      <c r="T27" s="1130">
        <v>6</v>
      </c>
      <c r="U27" s="1130">
        <v>0</v>
      </c>
      <c r="V27" s="1130">
        <f t="shared" si="14"/>
        <v>11</v>
      </c>
      <c r="W27" s="1113" t="s">
        <v>760</v>
      </c>
    </row>
    <row r="28" spans="1:23" s="1108" customFormat="1" ht="12" customHeight="1">
      <c r="A28" s="1109"/>
      <c r="B28" s="1110">
        <v>25</v>
      </c>
      <c r="C28" s="1111" t="s">
        <v>825</v>
      </c>
      <c r="D28" s="1112">
        <f t="shared" si="8"/>
        <v>8</v>
      </c>
      <c r="E28" s="1112">
        <f t="shared" si="9"/>
        <v>5</v>
      </c>
      <c r="F28" s="1112">
        <f t="shared" si="10"/>
        <v>3</v>
      </c>
      <c r="G28" s="1112">
        <f t="shared" si="11"/>
        <v>2</v>
      </c>
      <c r="H28" s="1112">
        <f t="shared" si="12"/>
        <v>18</v>
      </c>
      <c r="I28" s="1113">
        <f>IF(P28="－",0,P28)+IF(W28="－",0,W28)</f>
        <v>11</v>
      </c>
      <c r="J28" s="1113"/>
      <c r="K28" s="1130">
        <v>2</v>
      </c>
      <c r="L28" s="1130">
        <v>1</v>
      </c>
      <c r="M28" s="1130">
        <v>2</v>
      </c>
      <c r="N28" s="1130">
        <v>0</v>
      </c>
      <c r="O28" s="1130">
        <f t="shared" si="13"/>
        <v>5</v>
      </c>
      <c r="P28" s="1121">
        <v>1</v>
      </c>
      <c r="Q28" s="1113"/>
      <c r="R28" s="1130">
        <v>6</v>
      </c>
      <c r="S28" s="1130">
        <v>4</v>
      </c>
      <c r="T28" s="1130">
        <v>1</v>
      </c>
      <c r="U28" s="1130">
        <v>2</v>
      </c>
      <c r="V28" s="1130">
        <f t="shared" si="14"/>
        <v>13</v>
      </c>
      <c r="W28" s="1121">
        <v>10</v>
      </c>
    </row>
    <row r="29" spans="1:23" s="1108" customFormat="1" ht="12" customHeight="1">
      <c r="A29" s="1109"/>
      <c r="B29" s="1110">
        <v>26</v>
      </c>
      <c r="C29" s="1111" t="s">
        <v>826</v>
      </c>
      <c r="D29" s="1112">
        <f t="shared" si="8"/>
        <v>2</v>
      </c>
      <c r="E29" s="1112">
        <f t="shared" si="9"/>
        <v>3</v>
      </c>
      <c r="F29" s="1112">
        <f t="shared" si="10"/>
        <v>2</v>
      </c>
      <c r="G29" s="1112">
        <f t="shared" si="11"/>
        <v>0</v>
      </c>
      <c r="H29" s="1112">
        <f t="shared" si="12"/>
        <v>7</v>
      </c>
      <c r="I29" s="1113" t="s">
        <v>803</v>
      </c>
      <c r="J29" s="1113"/>
      <c r="K29" s="1130">
        <v>1</v>
      </c>
      <c r="L29" s="1130">
        <v>2</v>
      </c>
      <c r="M29" s="1130">
        <v>1</v>
      </c>
      <c r="N29" s="1130">
        <v>0</v>
      </c>
      <c r="O29" s="1130">
        <f t="shared" si="13"/>
        <v>4</v>
      </c>
      <c r="P29" s="1113" t="s">
        <v>803</v>
      </c>
      <c r="Q29" s="1113"/>
      <c r="R29" s="1130">
        <v>1</v>
      </c>
      <c r="S29" s="1130">
        <v>1</v>
      </c>
      <c r="T29" s="1130">
        <v>1</v>
      </c>
      <c r="U29" s="1130">
        <v>0</v>
      </c>
      <c r="V29" s="1130">
        <f t="shared" si="14"/>
        <v>3</v>
      </c>
      <c r="W29" s="1113" t="s">
        <v>803</v>
      </c>
    </row>
    <row r="30" spans="1:23" s="1108" customFormat="1" ht="12" customHeight="1">
      <c r="A30" s="1109"/>
      <c r="B30" s="1110">
        <v>27</v>
      </c>
      <c r="C30" s="1111" t="s">
        <v>827</v>
      </c>
      <c r="D30" s="1112">
        <f t="shared" si="8"/>
        <v>19</v>
      </c>
      <c r="E30" s="1112">
        <f t="shared" si="9"/>
        <v>6</v>
      </c>
      <c r="F30" s="1112">
        <f t="shared" si="10"/>
        <v>3</v>
      </c>
      <c r="G30" s="1112">
        <f t="shared" si="11"/>
        <v>2</v>
      </c>
      <c r="H30" s="1112">
        <f t="shared" si="12"/>
        <v>30</v>
      </c>
      <c r="I30" s="1113" t="s">
        <v>849</v>
      </c>
      <c r="J30" s="1113"/>
      <c r="K30" s="1115">
        <v>4</v>
      </c>
      <c r="L30" s="1115">
        <v>1</v>
      </c>
      <c r="M30" s="1115">
        <v>1</v>
      </c>
      <c r="N30" s="1115">
        <v>0</v>
      </c>
      <c r="O30" s="1115">
        <f t="shared" si="13"/>
        <v>6</v>
      </c>
      <c r="P30" s="1113" t="s">
        <v>849</v>
      </c>
      <c r="Q30" s="1113"/>
      <c r="R30" s="1115">
        <v>15</v>
      </c>
      <c r="S30" s="1115">
        <v>5</v>
      </c>
      <c r="T30" s="1115">
        <v>2</v>
      </c>
      <c r="U30" s="1115">
        <v>2</v>
      </c>
      <c r="V30" s="1115">
        <f t="shared" si="14"/>
        <v>24</v>
      </c>
      <c r="W30" s="1113" t="s">
        <v>849</v>
      </c>
    </row>
    <row r="31" spans="1:23" s="1108" customFormat="1" ht="12" customHeight="1">
      <c r="A31" s="1109"/>
      <c r="B31" s="1110">
        <v>28</v>
      </c>
      <c r="C31" s="1111" t="s">
        <v>828</v>
      </c>
      <c r="D31" s="1112">
        <f aca="true" t="shared" si="15" ref="D31:F35">IF(K31="－",0,(IF(K31="＝",0,K31))+IF(R31="－",0,(IF(R31="=",0,R31))))</f>
        <v>17</v>
      </c>
      <c r="E31" s="1112">
        <f t="shared" si="15"/>
        <v>2</v>
      </c>
      <c r="F31" s="1112">
        <f t="shared" si="15"/>
        <v>3</v>
      </c>
      <c r="G31" s="1112">
        <f>IF(N31="－",0,(IF(N31="＝",0,N31))+IF(U31="－",0,(IF(U31="＝",0,U31))))</f>
        <v>0</v>
      </c>
      <c r="H31" s="1112">
        <f aca="true" t="shared" si="16" ref="H31:H36">IF(O31="－",0,(IF(O31="＝",0,O31))+IF(V31="－",0,(IF(V31="=",0,V31))))</f>
        <v>22</v>
      </c>
      <c r="I31" s="1113" t="s">
        <v>849</v>
      </c>
      <c r="J31" s="1113"/>
      <c r="K31" s="1123">
        <v>6</v>
      </c>
      <c r="L31" s="1123">
        <v>1</v>
      </c>
      <c r="M31" s="1123">
        <v>1</v>
      </c>
      <c r="N31" s="1123">
        <v>0</v>
      </c>
      <c r="O31" s="1123">
        <f t="shared" si="13"/>
        <v>8</v>
      </c>
      <c r="P31" s="1113" t="s">
        <v>849</v>
      </c>
      <c r="Q31" s="1113"/>
      <c r="R31" s="1123">
        <v>11</v>
      </c>
      <c r="S31" s="1123">
        <v>1</v>
      </c>
      <c r="T31" s="1123">
        <v>2</v>
      </c>
      <c r="U31" s="1279" t="s">
        <v>771</v>
      </c>
      <c r="V31" s="1123">
        <f t="shared" si="14"/>
        <v>14</v>
      </c>
      <c r="W31" s="1113" t="s">
        <v>849</v>
      </c>
    </row>
    <row r="32" spans="1:23" s="1108" customFormat="1" ht="12" customHeight="1">
      <c r="A32" s="1109"/>
      <c r="B32" s="1110">
        <v>29</v>
      </c>
      <c r="C32" s="1111" t="s">
        <v>829</v>
      </c>
      <c r="D32" s="1112">
        <f t="shared" si="15"/>
        <v>8</v>
      </c>
      <c r="E32" s="1112">
        <f t="shared" si="15"/>
        <v>4</v>
      </c>
      <c r="F32" s="1112">
        <f t="shared" si="15"/>
        <v>4</v>
      </c>
      <c r="G32" s="1112">
        <f>IF(N32="－",0,(IF(N32="＝",0,N32))+IF(U32="－",0,(IF(U32="=",0,U32))))</f>
        <v>6</v>
      </c>
      <c r="H32" s="1112">
        <f t="shared" si="16"/>
        <v>22</v>
      </c>
      <c r="I32" s="1113" t="s">
        <v>849</v>
      </c>
      <c r="J32" s="1113"/>
      <c r="K32" s="1115">
        <v>3</v>
      </c>
      <c r="L32" s="1115">
        <v>1</v>
      </c>
      <c r="M32" s="1115">
        <v>0</v>
      </c>
      <c r="N32" s="1115">
        <v>5</v>
      </c>
      <c r="O32" s="1115">
        <f t="shared" si="13"/>
        <v>9</v>
      </c>
      <c r="P32" s="1113" t="s">
        <v>849</v>
      </c>
      <c r="Q32" s="1113"/>
      <c r="R32" s="1115">
        <v>5</v>
      </c>
      <c r="S32" s="1115">
        <v>3</v>
      </c>
      <c r="T32" s="1115">
        <v>4</v>
      </c>
      <c r="U32" s="1115">
        <v>1</v>
      </c>
      <c r="V32" s="1115">
        <f t="shared" si="14"/>
        <v>13</v>
      </c>
      <c r="W32" s="1113" t="s">
        <v>849</v>
      </c>
    </row>
    <row r="33" spans="1:23" s="1108" customFormat="1" ht="12" customHeight="1">
      <c r="A33" s="1109"/>
      <c r="B33" s="1110">
        <v>30</v>
      </c>
      <c r="C33" s="1111" t="s">
        <v>830</v>
      </c>
      <c r="D33" s="1112">
        <f t="shared" si="15"/>
        <v>0</v>
      </c>
      <c r="E33" s="1112">
        <f t="shared" si="15"/>
        <v>0</v>
      </c>
      <c r="F33" s="1112">
        <f t="shared" si="15"/>
        <v>0</v>
      </c>
      <c r="G33" s="1112">
        <f>IF(N33="－",0,(IF(N33="＝",0,N33))+IF(U33="－",0,(IF(U33="=",0,U33))))</f>
        <v>0</v>
      </c>
      <c r="H33" s="1112">
        <f t="shared" si="16"/>
        <v>0</v>
      </c>
      <c r="I33" s="1113" t="s">
        <v>849</v>
      </c>
      <c r="J33" s="1113"/>
      <c r="K33" s="1115">
        <v>0</v>
      </c>
      <c r="L33" s="1115">
        <v>0</v>
      </c>
      <c r="M33" s="1115">
        <v>0</v>
      </c>
      <c r="N33" s="1115">
        <v>0</v>
      </c>
      <c r="O33" s="1115">
        <f t="shared" si="13"/>
        <v>0</v>
      </c>
      <c r="P33" s="1113" t="s">
        <v>849</v>
      </c>
      <c r="Q33" s="1113"/>
      <c r="R33" s="1115">
        <v>0</v>
      </c>
      <c r="S33" s="1115">
        <v>0</v>
      </c>
      <c r="T33" s="1115">
        <v>0</v>
      </c>
      <c r="U33" s="1115">
        <v>0</v>
      </c>
      <c r="V33" s="1115">
        <f t="shared" si="14"/>
        <v>0</v>
      </c>
      <c r="W33" s="1113" t="s">
        <v>849</v>
      </c>
    </row>
    <row r="34" spans="1:23" s="1108" customFormat="1" ht="12" customHeight="1">
      <c r="A34" s="1109"/>
      <c r="B34" s="1110">
        <v>31</v>
      </c>
      <c r="C34" s="1111" t="s">
        <v>831</v>
      </c>
      <c r="D34" s="1112">
        <f t="shared" si="15"/>
        <v>3</v>
      </c>
      <c r="E34" s="1112">
        <f t="shared" si="15"/>
        <v>1</v>
      </c>
      <c r="F34" s="1112">
        <f t="shared" si="15"/>
        <v>2</v>
      </c>
      <c r="G34" s="1112">
        <f>IF(N34="－",0,(IF(N34="＝",0,N34))+IF(U34="－",0,(IF(U34="=",0,U34))))</f>
        <v>2</v>
      </c>
      <c r="H34" s="1112">
        <f t="shared" si="16"/>
        <v>8</v>
      </c>
      <c r="I34" s="1113">
        <f>IF(P34="－",0,P34)+IF(W34="－",0,W34)</f>
        <v>4</v>
      </c>
      <c r="J34" s="1113"/>
      <c r="K34" s="1115">
        <v>0</v>
      </c>
      <c r="L34" s="1115">
        <v>0</v>
      </c>
      <c r="M34" s="1115">
        <v>1</v>
      </c>
      <c r="N34" s="1115">
        <v>1</v>
      </c>
      <c r="O34" s="1115">
        <f t="shared" si="13"/>
        <v>2</v>
      </c>
      <c r="P34" s="1121">
        <v>2</v>
      </c>
      <c r="Q34" s="1113"/>
      <c r="R34" s="1115">
        <v>3</v>
      </c>
      <c r="S34" s="1115">
        <v>1</v>
      </c>
      <c r="T34" s="1115">
        <v>1</v>
      </c>
      <c r="U34" s="1115">
        <v>1</v>
      </c>
      <c r="V34" s="1115">
        <f t="shared" si="14"/>
        <v>6</v>
      </c>
      <c r="W34" s="1121">
        <v>2</v>
      </c>
    </row>
    <row r="35" spans="1:23" s="1108" customFormat="1" ht="12" customHeight="1">
      <c r="A35" s="1109"/>
      <c r="B35" s="1110">
        <v>32</v>
      </c>
      <c r="C35" s="1111" t="s">
        <v>832</v>
      </c>
      <c r="D35" s="1112">
        <f t="shared" si="15"/>
        <v>6</v>
      </c>
      <c r="E35" s="1112">
        <f t="shared" si="15"/>
        <v>1</v>
      </c>
      <c r="F35" s="1112">
        <f t="shared" si="15"/>
        <v>8</v>
      </c>
      <c r="G35" s="1112">
        <f>IF(N35="－",0,(IF(N35="＝",0,N35))+IF(U35="－",0,(IF(U35="=",0,U35))))</f>
        <v>5</v>
      </c>
      <c r="H35" s="1112">
        <f t="shared" si="16"/>
        <v>20</v>
      </c>
      <c r="I35" s="1113" t="s">
        <v>760</v>
      </c>
      <c r="J35" s="1113"/>
      <c r="K35" s="1115">
        <v>1</v>
      </c>
      <c r="L35" s="1115">
        <v>0</v>
      </c>
      <c r="M35" s="1115">
        <v>1</v>
      </c>
      <c r="N35" s="1115">
        <v>3</v>
      </c>
      <c r="O35" s="1115">
        <f t="shared" si="13"/>
        <v>5</v>
      </c>
      <c r="P35" s="1113" t="s">
        <v>760</v>
      </c>
      <c r="Q35" s="1113"/>
      <c r="R35" s="1115">
        <v>5</v>
      </c>
      <c r="S35" s="1115">
        <v>1</v>
      </c>
      <c r="T35" s="1115">
        <v>7</v>
      </c>
      <c r="U35" s="1115">
        <v>2</v>
      </c>
      <c r="V35" s="1115">
        <f t="shared" si="14"/>
        <v>15</v>
      </c>
      <c r="W35" s="1113" t="s">
        <v>760</v>
      </c>
    </row>
    <row r="36" spans="1:23" s="1108" customFormat="1" ht="13.5" customHeight="1" thickBot="1">
      <c r="A36" s="1109"/>
      <c r="B36" s="1133">
        <v>33</v>
      </c>
      <c r="C36" s="1134" t="s">
        <v>833</v>
      </c>
      <c r="D36" s="1277" t="s">
        <v>771</v>
      </c>
      <c r="E36" s="1277" t="s">
        <v>771</v>
      </c>
      <c r="F36" s="1280">
        <f>IF(M36="－",0,(IF(M36="＝",0,M36))+IF(T36="－",0,(IF(T36="=",0,T36))))</f>
        <v>0</v>
      </c>
      <c r="G36" s="1280">
        <f>IF(N36="－",0,(IF(N36="＝",0,N36))+IF(U36="－",0,(IF(U36="=",0,U36))))</f>
        <v>0</v>
      </c>
      <c r="H36" s="1280">
        <f t="shared" si="16"/>
        <v>0</v>
      </c>
      <c r="I36" s="1281">
        <f>IF(P36="－",0,(IF(P36="＝",0,P36))+IF(W36="－",0,(IF(W36="=",0,W36))))</f>
        <v>1</v>
      </c>
      <c r="J36" s="1282"/>
      <c r="K36" s="1277" t="s">
        <v>771</v>
      </c>
      <c r="L36" s="1277" t="s">
        <v>771</v>
      </c>
      <c r="M36" s="1277" t="s">
        <v>771</v>
      </c>
      <c r="N36" s="1277" t="s">
        <v>771</v>
      </c>
      <c r="O36" s="1277" t="s">
        <v>771</v>
      </c>
      <c r="P36" s="1121">
        <v>1</v>
      </c>
      <c r="Q36" s="1282"/>
      <c r="R36" s="1277" t="s">
        <v>771</v>
      </c>
      <c r="S36" s="1277" t="s">
        <v>771</v>
      </c>
      <c r="T36" s="1115">
        <v>0</v>
      </c>
      <c r="U36" s="1115">
        <v>0</v>
      </c>
      <c r="V36" s="1115">
        <f t="shared" si="14"/>
        <v>0</v>
      </c>
      <c r="W36" s="1121">
        <v>0</v>
      </c>
    </row>
    <row r="37" spans="1:23" s="1108" customFormat="1" ht="15.75" customHeight="1" thickBot="1">
      <c r="A37" s="1109"/>
      <c r="B37" s="1137"/>
      <c r="C37" s="1138" t="s">
        <v>845</v>
      </c>
      <c r="D37" s="1139">
        <f>SUM(D4:D36)</f>
        <v>172</v>
      </c>
      <c r="E37" s="1139">
        <f>SUM(E4:E36)</f>
        <v>101</v>
      </c>
      <c r="F37" s="1139">
        <f>SUM(F4:F36)</f>
        <v>152</v>
      </c>
      <c r="G37" s="1139">
        <f>SUM(G4:G36)</f>
        <v>138</v>
      </c>
      <c r="H37" s="1139">
        <f>SUM(H4:H36)</f>
        <v>563</v>
      </c>
      <c r="I37" s="1139" t="s">
        <v>772</v>
      </c>
      <c r="J37" s="1283"/>
      <c r="K37" s="1139">
        <f>SUM(K4:K36)</f>
        <v>39</v>
      </c>
      <c r="L37" s="1139">
        <f>SUM(L4:L36)</f>
        <v>27</v>
      </c>
      <c r="M37" s="1139">
        <f>SUM(M4:M36)</f>
        <v>45</v>
      </c>
      <c r="N37" s="1139">
        <f>SUM(N4:N36)</f>
        <v>55</v>
      </c>
      <c r="O37" s="1139">
        <f>SUM(O4:O36)</f>
        <v>166</v>
      </c>
      <c r="P37" s="1139" t="s">
        <v>772</v>
      </c>
      <c r="Q37" s="1283"/>
      <c r="R37" s="1139">
        <f>SUM(R4:R36)</f>
        <v>133</v>
      </c>
      <c r="S37" s="1139">
        <f>SUM(S4:S36)</f>
        <v>74</v>
      </c>
      <c r="T37" s="1139">
        <f>SUM(T4:T36)</f>
        <v>107</v>
      </c>
      <c r="U37" s="1139">
        <f>SUM(U4:U36)</f>
        <v>83</v>
      </c>
      <c r="V37" s="1139">
        <f>SUM(V4:V36)</f>
        <v>397</v>
      </c>
      <c r="W37" s="1139" t="s">
        <v>760</v>
      </c>
    </row>
    <row r="38" spans="1:23" s="1108" customFormat="1" ht="12" customHeight="1">
      <c r="A38" s="1109"/>
      <c r="B38" s="1141">
        <v>34</v>
      </c>
      <c r="C38" s="1142" t="s">
        <v>763</v>
      </c>
      <c r="D38" s="1173" t="s">
        <v>776</v>
      </c>
      <c r="E38" s="1173" t="s">
        <v>776</v>
      </c>
      <c r="F38" s="1173" t="s">
        <v>776</v>
      </c>
      <c r="G38" s="1173" t="s">
        <v>776</v>
      </c>
      <c r="H38" s="1173" t="s">
        <v>776</v>
      </c>
      <c r="I38" s="1173" t="s">
        <v>776</v>
      </c>
      <c r="J38" s="1143"/>
      <c r="K38" s="1173" t="s">
        <v>776</v>
      </c>
      <c r="L38" s="1173" t="s">
        <v>776</v>
      </c>
      <c r="M38" s="1173" t="s">
        <v>776</v>
      </c>
      <c r="N38" s="1173" t="s">
        <v>776</v>
      </c>
      <c r="O38" s="1173" t="s">
        <v>776</v>
      </c>
      <c r="P38" s="1173" t="s">
        <v>776</v>
      </c>
      <c r="Q38" s="1143"/>
      <c r="R38" s="1173" t="s">
        <v>776</v>
      </c>
      <c r="S38" s="1173" t="s">
        <v>776</v>
      </c>
      <c r="T38" s="1173" t="s">
        <v>776</v>
      </c>
      <c r="U38" s="1173" t="s">
        <v>776</v>
      </c>
      <c r="V38" s="1173" t="s">
        <v>776</v>
      </c>
      <c r="W38" s="1173" t="s">
        <v>776</v>
      </c>
    </row>
    <row r="39" spans="1:23" s="1108" customFormat="1" ht="12" customHeight="1" thickBot="1">
      <c r="A39" s="1109"/>
      <c r="B39" s="1151">
        <v>35</v>
      </c>
      <c r="C39" s="1152" t="s">
        <v>3</v>
      </c>
      <c r="D39" s="1153">
        <v>32</v>
      </c>
      <c r="E39" s="1153">
        <v>10</v>
      </c>
      <c r="F39" s="1153">
        <v>20</v>
      </c>
      <c r="G39" s="1153">
        <v>9</v>
      </c>
      <c r="H39" s="1153">
        <v>71</v>
      </c>
      <c r="I39" s="1153">
        <v>68</v>
      </c>
      <c r="J39" s="1282"/>
      <c r="K39" s="1115">
        <v>12</v>
      </c>
      <c r="L39" s="1115">
        <v>2</v>
      </c>
      <c r="M39" s="1115">
        <v>4</v>
      </c>
      <c r="N39" s="1115">
        <v>2</v>
      </c>
      <c r="O39" s="1115">
        <f>IF(SUM(K39:N39)=0,"",SUM(K39:N39))</f>
        <v>20</v>
      </c>
      <c r="P39" s="1121">
        <v>16</v>
      </c>
      <c r="Q39" s="1282"/>
      <c r="R39" s="1115">
        <v>20</v>
      </c>
      <c r="S39" s="1115">
        <v>8</v>
      </c>
      <c r="T39" s="1115">
        <v>16</v>
      </c>
      <c r="U39" s="1115">
        <v>7</v>
      </c>
      <c r="V39" s="1115">
        <f>IF(SUM(R39:U39)=0,"",SUM(R39:U39))</f>
        <v>51</v>
      </c>
      <c r="W39" s="1121">
        <v>52</v>
      </c>
    </row>
    <row r="40" spans="1:23" s="1108" customFormat="1" ht="20.25" customHeight="1" thickBot="1" thickTop="1">
      <c r="A40" s="1109"/>
      <c r="B40" s="1175"/>
      <c r="C40" s="1175" t="s">
        <v>846</v>
      </c>
      <c r="D40" s="1155">
        <f>SUM(D37:D39)</f>
        <v>204</v>
      </c>
      <c r="E40" s="1155">
        <f>SUM(E37:E39)</f>
        <v>111</v>
      </c>
      <c r="F40" s="1155">
        <f>SUM(F37:F39)</f>
        <v>172</v>
      </c>
      <c r="G40" s="1155">
        <f>SUM(G37:G39)</f>
        <v>147</v>
      </c>
      <c r="H40" s="1155">
        <f>SUM(H37:H39)</f>
        <v>634</v>
      </c>
      <c r="I40" s="1155" t="s">
        <v>772</v>
      </c>
      <c r="J40" s="1284"/>
      <c r="K40" s="1155">
        <f>SUM(K37:K39)</f>
        <v>51</v>
      </c>
      <c r="L40" s="1155">
        <f>SUM(L37:L39)</f>
        <v>29</v>
      </c>
      <c r="M40" s="1155">
        <f>SUM(M37:M39)</f>
        <v>49</v>
      </c>
      <c r="N40" s="1155">
        <f>SUM(N37:N39)</f>
        <v>57</v>
      </c>
      <c r="O40" s="1155">
        <f>SUM(O37:O39)</f>
        <v>186</v>
      </c>
      <c r="P40" s="1155" t="s">
        <v>772</v>
      </c>
      <c r="Q40" s="1284"/>
      <c r="R40" s="1155">
        <f>SUM(R37:R39)</f>
        <v>153</v>
      </c>
      <c r="S40" s="1155">
        <f>SUM(S37:S39)</f>
        <v>82</v>
      </c>
      <c r="T40" s="1155">
        <f>SUM(T37:T39)</f>
        <v>123</v>
      </c>
      <c r="U40" s="1155">
        <f>SUM(U37:U39)</f>
        <v>90</v>
      </c>
      <c r="V40" s="1155">
        <f>SUM(V37:V39)</f>
        <v>448</v>
      </c>
      <c r="W40" s="1155" t="s">
        <v>772</v>
      </c>
    </row>
    <row r="41" spans="2:23" ht="11.25">
      <c r="B41" s="1177" t="s">
        <v>765</v>
      </c>
      <c r="D41" s="1178"/>
      <c r="E41" s="1178"/>
      <c r="F41" s="1178"/>
      <c r="G41" s="1178"/>
      <c r="H41" s="1178"/>
      <c r="I41" s="1178"/>
      <c r="J41" s="1178"/>
      <c r="K41" s="1245"/>
      <c r="L41" s="1245"/>
      <c r="M41" s="1245"/>
      <c r="N41" s="1245"/>
      <c r="O41" s="1245"/>
      <c r="P41" s="1245"/>
      <c r="Q41" s="1245"/>
      <c r="R41" s="1178"/>
      <c r="S41" s="1178"/>
      <c r="T41" s="1178"/>
      <c r="U41" s="1178"/>
      <c r="V41" s="1178"/>
      <c r="W41" s="1178"/>
    </row>
    <row r="42" ht="11.25">
      <c r="B42" s="1177" t="s">
        <v>777</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&amp;C-18-</oddFooter>
  </headerFooter>
</worksheet>
</file>

<file path=xl/worksheets/sheet13.xml><?xml version="1.0" encoding="utf-8"?>
<worksheet xmlns="http://schemas.openxmlformats.org/spreadsheetml/2006/main" xmlns:r="http://schemas.openxmlformats.org/officeDocument/2006/relationships">
  <sheetPr>
    <tabColor indexed="47"/>
  </sheetPr>
  <dimension ref="A1:W42"/>
  <sheetViews>
    <sheetView workbookViewId="0" topLeftCell="A1">
      <pane xSplit="3" ySplit="3" topLeftCell="D13"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778</v>
      </c>
      <c r="B1" s="1285"/>
      <c r="C1" s="1081"/>
      <c r="D1" s="1082"/>
      <c r="E1" s="1082"/>
      <c r="F1" s="1082"/>
      <c r="G1" s="1082"/>
      <c r="H1" s="1082"/>
      <c r="I1" s="1082"/>
      <c r="J1" s="1082"/>
      <c r="K1" s="1083"/>
      <c r="L1" s="1083"/>
      <c r="M1" s="1083"/>
      <c r="N1" s="1083"/>
      <c r="O1" s="1083"/>
      <c r="P1" s="1083"/>
      <c r="Q1" s="1083"/>
      <c r="R1" s="1082"/>
      <c r="S1" s="1082"/>
      <c r="T1" s="1082"/>
      <c r="U1" s="1082"/>
      <c r="V1" s="1082"/>
      <c r="W1" s="1084" t="s">
        <v>775</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7" t="s">
        <v>721</v>
      </c>
      <c r="E3" s="1097" t="s">
        <v>722</v>
      </c>
      <c r="F3" s="1097" t="s">
        <v>723</v>
      </c>
      <c r="G3" s="1098" t="s">
        <v>724</v>
      </c>
      <c r="H3" s="1097" t="s">
        <v>725</v>
      </c>
      <c r="I3" s="1098" t="s">
        <v>796</v>
      </c>
      <c r="J3" s="1097"/>
      <c r="K3" s="1097" t="s">
        <v>721</v>
      </c>
      <c r="L3" s="1097" t="s">
        <v>722</v>
      </c>
      <c r="M3" s="1097" t="s">
        <v>723</v>
      </c>
      <c r="N3" s="1097" t="s">
        <v>724</v>
      </c>
      <c r="O3" s="1097" t="s">
        <v>725</v>
      </c>
      <c r="P3" s="1098" t="s">
        <v>796</v>
      </c>
      <c r="Q3" s="1097"/>
      <c r="R3" s="1097" t="s">
        <v>721</v>
      </c>
      <c r="S3" s="1097" t="s">
        <v>722</v>
      </c>
      <c r="T3" s="1097" t="s">
        <v>723</v>
      </c>
      <c r="U3" s="1097" t="s">
        <v>724</v>
      </c>
      <c r="V3" s="1097" t="s">
        <v>725</v>
      </c>
      <c r="W3" s="1097" t="s">
        <v>796</v>
      </c>
    </row>
    <row r="4" spans="1:23" s="1108" customFormat="1" ht="12" customHeight="1">
      <c r="A4" s="1100"/>
      <c r="B4" s="1101">
        <v>1</v>
      </c>
      <c r="C4" s="1102" t="s">
        <v>797</v>
      </c>
      <c r="D4" s="1275">
        <f aca="true" t="shared" si="0" ref="D4:H6">IF(K4="－",0,(IF(K4="＝",0,K4))+IF(R4="－",0,(IF(R4="＝",0,R4))))</f>
        <v>3</v>
      </c>
      <c r="E4" s="1275">
        <f t="shared" si="0"/>
        <v>0</v>
      </c>
      <c r="F4" s="1275">
        <f t="shared" si="0"/>
        <v>2</v>
      </c>
      <c r="G4" s="1275">
        <f t="shared" si="0"/>
        <v>0</v>
      </c>
      <c r="H4" s="1275">
        <f t="shared" si="0"/>
        <v>5</v>
      </c>
      <c r="I4" s="1104" t="s">
        <v>849</v>
      </c>
      <c r="J4" s="1275"/>
      <c r="K4" s="1106">
        <v>2</v>
      </c>
      <c r="L4" s="1276" t="s">
        <v>771</v>
      </c>
      <c r="M4" s="1276" t="s">
        <v>771</v>
      </c>
      <c r="N4" s="1276" t="s">
        <v>771</v>
      </c>
      <c r="O4" s="1106">
        <f aca="true" t="shared" si="1" ref="O4:O19">SUM(K4:N4)</f>
        <v>2</v>
      </c>
      <c r="P4" s="1104" t="s">
        <v>849</v>
      </c>
      <c r="Q4" s="1275"/>
      <c r="R4" s="1106">
        <v>1</v>
      </c>
      <c r="S4" s="1106">
        <v>0</v>
      </c>
      <c r="T4" s="1106">
        <v>2</v>
      </c>
      <c r="U4" s="1106">
        <v>0</v>
      </c>
      <c r="V4" s="1106">
        <f aca="true" t="shared" si="2" ref="V4:V19">SUM(R4:U4)</f>
        <v>3</v>
      </c>
      <c r="W4" s="1104" t="s">
        <v>849</v>
      </c>
    </row>
    <row r="5" spans="1:23" s="1108" customFormat="1" ht="12" customHeight="1">
      <c r="A5" s="1109"/>
      <c r="B5" s="1110">
        <v>2</v>
      </c>
      <c r="C5" s="1111" t="s">
        <v>799</v>
      </c>
      <c r="D5" s="1112">
        <f t="shared" si="0"/>
        <v>5</v>
      </c>
      <c r="E5" s="1112">
        <f t="shared" si="0"/>
        <v>4</v>
      </c>
      <c r="F5" s="1112">
        <f t="shared" si="0"/>
        <v>11</v>
      </c>
      <c r="G5" s="1112">
        <f t="shared" si="0"/>
        <v>12</v>
      </c>
      <c r="H5" s="1112">
        <f t="shared" si="0"/>
        <v>32</v>
      </c>
      <c r="I5" s="1286" t="s">
        <v>800</v>
      </c>
      <c r="J5" s="1113"/>
      <c r="K5" s="1115">
        <v>2</v>
      </c>
      <c r="L5" s="1115">
        <v>1</v>
      </c>
      <c r="M5" s="1115">
        <v>5</v>
      </c>
      <c r="N5" s="1115">
        <v>6</v>
      </c>
      <c r="O5" s="1115">
        <f t="shared" si="1"/>
        <v>14</v>
      </c>
      <c r="P5" s="1286" t="s">
        <v>800</v>
      </c>
      <c r="Q5" s="1113"/>
      <c r="R5" s="1115">
        <v>3</v>
      </c>
      <c r="S5" s="1115">
        <v>3</v>
      </c>
      <c r="T5" s="1115">
        <v>6</v>
      </c>
      <c r="U5" s="1115">
        <v>6</v>
      </c>
      <c r="V5" s="1115">
        <f t="shared" si="2"/>
        <v>18</v>
      </c>
      <c r="W5" s="1286" t="s">
        <v>800</v>
      </c>
    </row>
    <row r="6" spans="1:23" s="1108" customFormat="1" ht="12" customHeight="1">
      <c r="A6" s="1109"/>
      <c r="B6" s="1110">
        <v>3</v>
      </c>
      <c r="C6" s="1111" t="s">
        <v>835</v>
      </c>
      <c r="D6" s="1112">
        <f t="shared" si="0"/>
        <v>3</v>
      </c>
      <c r="E6" s="1112">
        <f t="shared" si="0"/>
        <v>3</v>
      </c>
      <c r="F6" s="1112">
        <f t="shared" si="0"/>
        <v>2</v>
      </c>
      <c r="G6" s="1112">
        <f t="shared" si="0"/>
        <v>3</v>
      </c>
      <c r="H6" s="1112">
        <f t="shared" si="0"/>
        <v>11</v>
      </c>
      <c r="I6" s="1286" t="s">
        <v>800</v>
      </c>
      <c r="J6" s="1113"/>
      <c r="K6" s="1115">
        <v>1</v>
      </c>
      <c r="L6" s="1277" t="s">
        <v>771</v>
      </c>
      <c r="M6" s="1115">
        <v>2</v>
      </c>
      <c r="N6" s="1115">
        <v>2</v>
      </c>
      <c r="O6" s="1115">
        <f t="shared" si="1"/>
        <v>5</v>
      </c>
      <c r="P6" s="1286" t="s">
        <v>800</v>
      </c>
      <c r="Q6" s="1113"/>
      <c r="R6" s="1115">
        <v>2</v>
      </c>
      <c r="S6" s="1115">
        <v>3</v>
      </c>
      <c r="T6" s="1115">
        <v>0</v>
      </c>
      <c r="U6" s="1115">
        <v>1</v>
      </c>
      <c r="V6" s="1115">
        <f t="shared" si="2"/>
        <v>6</v>
      </c>
      <c r="W6" s="1286" t="s">
        <v>800</v>
      </c>
    </row>
    <row r="7" spans="1:23" s="1108" customFormat="1" ht="12" customHeight="1">
      <c r="A7" s="1109"/>
      <c r="B7" s="1110">
        <v>4</v>
      </c>
      <c r="C7" s="1111" t="s">
        <v>802</v>
      </c>
      <c r="D7" s="1113">
        <f aca="true" t="shared" si="3" ref="D7:D19">IF(K7="－",0,(IF(K7="＝",0,K7))+IF(R7="－",0,(IF(R7="＝",0,R7))))</f>
        <v>0</v>
      </c>
      <c r="E7" s="1113">
        <f aca="true" t="shared" si="4" ref="E7:E19">IF(L7="－",0,(IF(L7="＝",0,L7))+IF(S7="－",0,(IF(S7="＝",0,S7))))</f>
        <v>4</v>
      </c>
      <c r="F7" s="1113">
        <f aca="true" t="shared" si="5" ref="F7:F19">IF(M7="－",0,(IF(M7="＝",0,M7))+IF(T7="－",0,(IF(T7="＝",0,T7))))</f>
        <v>6</v>
      </c>
      <c r="G7" s="1286" t="s">
        <v>803</v>
      </c>
      <c r="H7" s="1113">
        <f aca="true" t="shared" si="6" ref="H7:I9">IF(O7="－",0,(IF(O7="＝",0,O7))+IF(V7="－",0,(IF(V7="＝",0,V7))))</f>
        <v>10</v>
      </c>
      <c r="I7" s="1113">
        <f t="shared" si="6"/>
        <v>3</v>
      </c>
      <c r="J7" s="1113"/>
      <c r="K7" s="1115">
        <v>0</v>
      </c>
      <c r="L7" s="1278">
        <v>1</v>
      </c>
      <c r="M7" s="1115">
        <v>3</v>
      </c>
      <c r="N7" s="1286" t="s">
        <v>803</v>
      </c>
      <c r="O7" s="1115">
        <f t="shared" si="1"/>
        <v>4</v>
      </c>
      <c r="P7" s="1121">
        <v>1</v>
      </c>
      <c r="Q7" s="1113"/>
      <c r="R7" s="1115">
        <v>0</v>
      </c>
      <c r="S7" s="1115">
        <v>3</v>
      </c>
      <c r="T7" s="1115">
        <v>3</v>
      </c>
      <c r="U7" s="1286" t="s">
        <v>803</v>
      </c>
      <c r="V7" s="1115">
        <f t="shared" si="2"/>
        <v>6</v>
      </c>
      <c r="W7" s="1121">
        <v>2</v>
      </c>
    </row>
    <row r="8" spans="1:23" s="1108" customFormat="1" ht="12" customHeight="1">
      <c r="A8" s="1109"/>
      <c r="B8" s="1110">
        <v>5</v>
      </c>
      <c r="C8" s="1111" t="s">
        <v>804</v>
      </c>
      <c r="D8" s="1113">
        <f t="shared" si="3"/>
        <v>3</v>
      </c>
      <c r="E8" s="1113">
        <f t="shared" si="4"/>
        <v>1</v>
      </c>
      <c r="F8" s="1113">
        <f t="shared" si="5"/>
        <v>3</v>
      </c>
      <c r="G8" s="1286" t="s">
        <v>805</v>
      </c>
      <c r="H8" s="1113">
        <f t="shared" si="6"/>
        <v>7</v>
      </c>
      <c r="I8" s="1113">
        <f t="shared" si="6"/>
        <v>1</v>
      </c>
      <c r="J8" s="1113"/>
      <c r="K8" s="1115">
        <v>1</v>
      </c>
      <c r="L8" s="1115">
        <v>0</v>
      </c>
      <c r="M8" s="1115">
        <v>3</v>
      </c>
      <c r="N8" s="1286" t="s">
        <v>805</v>
      </c>
      <c r="O8" s="1115">
        <f t="shared" si="1"/>
        <v>4</v>
      </c>
      <c r="P8" s="1121">
        <v>0</v>
      </c>
      <c r="Q8" s="1113"/>
      <c r="R8" s="1115">
        <v>2</v>
      </c>
      <c r="S8" s="1115">
        <v>1</v>
      </c>
      <c r="T8" s="1115">
        <v>0</v>
      </c>
      <c r="U8" s="1286" t="s">
        <v>805</v>
      </c>
      <c r="V8" s="1115">
        <f t="shared" si="2"/>
        <v>3</v>
      </c>
      <c r="W8" s="1121">
        <v>1</v>
      </c>
    </row>
    <row r="9" spans="1:23" s="1108" customFormat="1" ht="12" customHeight="1">
      <c r="A9" s="1109"/>
      <c r="B9" s="1110">
        <v>6</v>
      </c>
      <c r="C9" s="1111" t="s">
        <v>806</v>
      </c>
      <c r="D9" s="1113">
        <f t="shared" si="3"/>
        <v>1</v>
      </c>
      <c r="E9" s="1113">
        <f t="shared" si="4"/>
        <v>4</v>
      </c>
      <c r="F9" s="1113">
        <f t="shared" si="5"/>
        <v>9</v>
      </c>
      <c r="G9" s="1113">
        <f aca="true" t="shared" si="7" ref="G9:G19">IF(N9="－",0,(IF(N9="＝",0,N9))+IF(U9="－",0,(IF(U9="＝",0,U9))))</f>
        <v>4</v>
      </c>
      <c r="H9" s="1113">
        <f t="shared" si="6"/>
        <v>18</v>
      </c>
      <c r="I9" s="1113">
        <f t="shared" si="6"/>
        <v>2</v>
      </c>
      <c r="J9" s="1113"/>
      <c r="K9" s="1115">
        <v>1</v>
      </c>
      <c r="L9" s="1115">
        <v>2</v>
      </c>
      <c r="M9" s="1115">
        <v>5</v>
      </c>
      <c r="N9" s="1115">
        <v>1</v>
      </c>
      <c r="O9" s="1115">
        <f t="shared" si="1"/>
        <v>9</v>
      </c>
      <c r="P9" s="1121">
        <v>1</v>
      </c>
      <c r="Q9" s="1113"/>
      <c r="R9" s="1115">
        <v>0</v>
      </c>
      <c r="S9" s="1115">
        <v>2</v>
      </c>
      <c r="T9" s="1115">
        <v>4</v>
      </c>
      <c r="U9" s="1115">
        <v>3</v>
      </c>
      <c r="V9" s="1115">
        <f t="shared" si="2"/>
        <v>9</v>
      </c>
      <c r="W9" s="1121">
        <v>1</v>
      </c>
    </row>
    <row r="10" spans="1:23" s="1108" customFormat="1" ht="12" customHeight="1">
      <c r="A10" s="1109"/>
      <c r="B10" s="1110">
        <v>7</v>
      </c>
      <c r="C10" s="1111" t="s">
        <v>807</v>
      </c>
      <c r="D10" s="1113">
        <f t="shared" si="3"/>
        <v>5</v>
      </c>
      <c r="E10" s="1113">
        <f t="shared" si="4"/>
        <v>6</v>
      </c>
      <c r="F10" s="1113">
        <f t="shared" si="5"/>
        <v>13</v>
      </c>
      <c r="G10" s="1113">
        <f t="shared" si="7"/>
        <v>8</v>
      </c>
      <c r="H10" s="1113">
        <f aca="true" t="shared" si="8" ref="H10:H19">IF(O10="－",0,(IF(O10="＝",0,O10))+IF(V10="－",0,(IF(V10="＝",0,V10))))</f>
        <v>32</v>
      </c>
      <c r="I10" s="1286" t="s">
        <v>849</v>
      </c>
      <c r="J10" s="1113"/>
      <c r="K10" s="1123">
        <v>3</v>
      </c>
      <c r="L10" s="1123">
        <v>1</v>
      </c>
      <c r="M10" s="1123">
        <v>3</v>
      </c>
      <c r="N10" s="1123">
        <v>4</v>
      </c>
      <c r="O10" s="1123">
        <f t="shared" si="1"/>
        <v>11</v>
      </c>
      <c r="P10" s="1286" t="s">
        <v>849</v>
      </c>
      <c r="Q10" s="1113"/>
      <c r="R10" s="1123">
        <v>2</v>
      </c>
      <c r="S10" s="1123">
        <v>5</v>
      </c>
      <c r="T10" s="1123">
        <v>10</v>
      </c>
      <c r="U10" s="1123">
        <v>4</v>
      </c>
      <c r="V10" s="1123">
        <f t="shared" si="2"/>
        <v>21</v>
      </c>
      <c r="W10" s="1286" t="s">
        <v>849</v>
      </c>
    </row>
    <row r="11" spans="1:23" s="1108" customFormat="1" ht="12" customHeight="1">
      <c r="A11" s="1109"/>
      <c r="B11" s="1110">
        <v>8</v>
      </c>
      <c r="C11" s="1111" t="s">
        <v>809</v>
      </c>
      <c r="D11" s="1113">
        <f t="shared" si="3"/>
        <v>23</v>
      </c>
      <c r="E11" s="1113">
        <f t="shared" si="4"/>
        <v>20</v>
      </c>
      <c r="F11" s="1113">
        <f t="shared" si="5"/>
        <v>19</v>
      </c>
      <c r="G11" s="1113">
        <f t="shared" si="7"/>
        <v>33</v>
      </c>
      <c r="H11" s="1113">
        <f t="shared" si="8"/>
        <v>95</v>
      </c>
      <c r="I11" s="1113">
        <f>IF(P11="－",0,(IF(P11="＝",0,P11))+IF(W11="－",0,(IF(W11="＝",0,W11))))</f>
        <v>73</v>
      </c>
      <c r="J11" s="1113"/>
      <c r="K11" s="1115">
        <v>6</v>
      </c>
      <c r="L11" s="1115">
        <v>5</v>
      </c>
      <c r="M11" s="1115">
        <v>6</v>
      </c>
      <c r="N11" s="1115">
        <v>14</v>
      </c>
      <c r="O11" s="1115">
        <f t="shared" si="1"/>
        <v>31</v>
      </c>
      <c r="P11" s="1121">
        <v>23</v>
      </c>
      <c r="Q11" s="1113"/>
      <c r="R11" s="1115">
        <v>17</v>
      </c>
      <c r="S11" s="1115">
        <v>15</v>
      </c>
      <c r="T11" s="1115">
        <v>13</v>
      </c>
      <c r="U11" s="1115">
        <v>19</v>
      </c>
      <c r="V11" s="1115">
        <f t="shared" si="2"/>
        <v>64</v>
      </c>
      <c r="W11" s="1121">
        <v>50</v>
      </c>
    </row>
    <row r="12" spans="1:23" s="1108" customFormat="1" ht="12" customHeight="1">
      <c r="A12" s="1109"/>
      <c r="B12" s="1110">
        <v>9</v>
      </c>
      <c r="C12" s="1111" t="s">
        <v>836</v>
      </c>
      <c r="D12" s="1113">
        <f t="shared" si="3"/>
        <v>5</v>
      </c>
      <c r="E12" s="1113">
        <f t="shared" si="4"/>
        <v>4</v>
      </c>
      <c r="F12" s="1113">
        <f t="shared" si="5"/>
        <v>2</v>
      </c>
      <c r="G12" s="1113">
        <f t="shared" si="7"/>
        <v>5</v>
      </c>
      <c r="H12" s="1113">
        <f t="shared" si="8"/>
        <v>16</v>
      </c>
      <c r="I12" s="1113">
        <f>IF(P12="－",0,(IF(P12="＝",0,P12))+IF(W12="－",0,(IF(W12="＝",0,W12))))</f>
        <v>0</v>
      </c>
      <c r="J12" s="1113"/>
      <c r="K12" s="1286">
        <v>0</v>
      </c>
      <c r="L12" s="1115">
        <v>1</v>
      </c>
      <c r="M12" s="1115">
        <v>1</v>
      </c>
      <c r="N12" s="1115">
        <v>3</v>
      </c>
      <c r="O12" s="1115">
        <f t="shared" si="1"/>
        <v>5</v>
      </c>
      <c r="P12" s="1286" t="s">
        <v>849</v>
      </c>
      <c r="Q12" s="1113"/>
      <c r="R12" s="1115">
        <v>5</v>
      </c>
      <c r="S12" s="1115">
        <v>3</v>
      </c>
      <c r="T12" s="1115">
        <v>1</v>
      </c>
      <c r="U12" s="1115">
        <v>2</v>
      </c>
      <c r="V12" s="1115">
        <f t="shared" si="2"/>
        <v>11</v>
      </c>
      <c r="W12" s="1286" t="s">
        <v>849</v>
      </c>
    </row>
    <row r="13" spans="1:23" s="1108" customFormat="1" ht="12" customHeight="1">
      <c r="A13" s="1109"/>
      <c r="B13" s="1110">
        <v>10</v>
      </c>
      <c r="C13" s="1111" t="s">
        <v>812</v>
      </c>
      <c r="D13" s="1113">
        <f t="shared" si="3"/>
        <v>36</v>
      </c>
      <c r="E13" s="1113">
        <f t="shared" si="4"/>
        <v>35</v>
      </c>
      <c r="F13" s="1113">
        <f t="shared" si="5"/>
        <v>46</v>
      </c>
      <c r="G13" s="1113">
        <f t="shared" si="7"/>
        <v>59</v>
      </c>
      <c r="H13" s="1113">
        <f t="shared" si="8"/>
        <v>176</v>
      </c>
      <c r="I13" s="1113">
        <f>IF(P13="－",0,(IF(P13="＝",0,P13))+IF(W13="－",0,(IF(W13="＝",0,W13))))</f>
        <v>211</v>
      </c>
      <c r="J13" s="1113"/>
      <c r="K13" s="1123">
        <v>14</v>
      </c>
      <c r="L13" s="1123">
        <v>12</v>
      </c>
      <c r="M13" s="1123">
        <v>13</v>
      </c>
      <c r="N13" s="1123">
        <v>23</v>
      </c>
      <c r="O13" s="1123">
        <f t="shared" si="1"/>
        <v>62</v>
      </c>
      <c r="P13" s="1127">
        <v>82</v>
      </c>
      <c r="Q13" s="1113"/>
      <c r="R13" s="1123">
        <v>22</v>
      </c>
      <c r="S13" s="1123">
        <v>23</v>
      </c>
      <c r="T13" s="1123">
        <v>33</v>
      </c>
      <c r="U13" s="1123">
        <v>36</v>
      </c>
      <c r="V13" s="1123">
        <f t="shared" si="2"/>
        <v>114</v>
      </c>
      <c r="W13" s="1127">
        <v>129</v>
      </c>
    </row>
    <row r="14" spans="1:23" s="1108" customFormat="1" ht="12" customHeight="1">
      <c r="A14" s="1109"/>
      <c r="B14" s="1110">
        <v>11</v>
      </c>
      <c r="C14" s="1111" t="s">
        <v>813</v>
      </c>
      <c r="D14" s="1113">
        <f t="shared" si="3"/>
        <v>24</v>
      </c>
      <c r="E14" s="1113">
        <f t="shared" si="4"/>
        <v>22</v>
      </c>
      <c r="F14" s="1113">
        <f t="shared" si="5"/>
        <v>17</v>
      </c>
      <c r="G14" s="1113">
        <f t="shared" si="7"/>
        <v>12</v>
      </c>
      <c r="H14" s="1113">
        <f t="shared" si="8"/>
        <v>75</v>
      </c>
      <c r="I14" s="1113">
        <f>IF(P14="－",0,(IF(P14="＝",0,P14))+IF(W14="－",0,(IF(W14="＝",0,W14))))</f>
        <v>164</v>
      </c>
      <c r="J14" s="1113"/>
      <c r="K14" s="1115">
        <v>12</v>
      </c>
      <c r="L14" s="1115">
        <v>4</v>
      </c>
      <c r="M14" s="1115">
        <v>6</v>
      </c>
      <c r="N14" s="1115">
        <v>3</v>
      </c>
      <c r="O14" s="1115">
        <f t="shared" si="1"/>
        <v>25</v>
      </c>
      <c r="P14" s="1121">
        <v>40</v>
      </c>
      <c r="Q14" s="1113"/>
      <c r="R14" s="1115">
        <v>12</v>
      </c>
      <c r="S14" s="1115">
        <v>18</v>
      </c>
      <c r="T14" s="1115">
        <v>11</v>
      </c>
      <c r="U14" s="1115">
        <v>9</v>
      </c>
      <c r="V14" s="1115">
        <f t="shared" si="2"/>
        <v>50</v>
      </c>
      <c r="W14" s="1121">
        <v>124</v>
      </c>
    </row>
    <row r="15" spans="1:23" s="1108" customFormat="1" ht="12" customHeight="1">
      <c r="A15" s="1109"/>
      <c r="B15" s="1110">
        <v>12</v>
      </c>
      <c r="C15" s="1111" t="s">
        <v>814</v>
      </c>
      <c r="D15" s="1113">
        <f t="shared" si="3"/>
        <v>4</v>
      </c>
      <c r="E15" s="1113">
        <f t="shared" si="4"/>
        <v>7</v>
      </c>
      <c r="F15" s="1113">
        <f t="shared" si="5"/>
        <v>4</v>
      </c>
      <c r="G15" s="1113">
        <f t="shared" si="7"/>
        <v>3</v>
      </c>
      <c r="H15" s="1113">
        <f t="shared" si="8"/>
        <v>18</v>
      </c>
      <c r="I15" s="1113">
        <f>IF(P15="－",0,(IF(P15="＝",0,P15))+IF(W15="－",0,(IF(W15="＝",0,W15))))</f>
        <v>322</v>
      </c>
      <c r="J15" s="1113"/>
      <c r="K15" s="1115">
        <v>2</v>
      </c>
      <c r="L15" s="1115">
        <v>1</v>
      </c>
      <c r="M15" s="1115">
        <v>1</v>
      </c>
      <c r="N15" s="1115">
        <v>2</v>
      </c>
      <c r="O15" s="1115">
        <f t="shared" si="1"/>
        <v>6</v>
      </c>
      <c r="P15" s="1121">
        <v>86</v>
      </c>
      <c r="Q15" s="1113"/>
      <c r="R15" s="1115">
        <v>2</v>
      </c>
      <c r="S15" s="1115">
        <v>6</v>
      </c>
      <c r="T15" s="1115">
        <v>3</v>
      </c>
      <c r="U15" s="1115">
        <v>1</v>
      </c>
      <c r="V15" s="1115">
        <f t="shared" si="2"/>
        <v>12</v>
      </c>
      <c r="W15" s="1121">
        <v>236</v>
      </c>
    </row>
    <row r="16" spans="1:23" s="1108" customFormat="1" ht="12" customHeight="1">
      <c r="A16" s="1109"/>
      <c r="B16" s="1110">
        <v>13</v>
      </c>
      <c r="C16" s="1111" t="s">
        <v>815</v>
      </c>
      <c r="D16" s="1113">
        <f t="shared" si="3"/>
        <v>7</v>
      </c>
      <c r="E16" s="1113">
        <f t="shared" si="4"/>
        <v>5</v>
      </c>
      <c r="F16" s="1113">
        <f t="shared" si="5"/>
        <v>2</v>
      </c>
      <c r="G16" s="1113">
        <f t="shared" si="7"/>
        <v>6</v>
      </c>
      <c r="H16" s="1113">
        <f t="shared" si="8"/>
        <v>20</v>
      </c>
      <c r="I16" s="1286" t="s">
        <v>760</v>
      </c>
      <c r="J16" s="1113"/>
      <c r="K16" s="1115">
        <v>1</v>
      </c>
      <c r="L16" s="1115">
        <v>2</v>
      </c>
      <c r="M16" s="1115">
        <v>0</v>
      </c>
      <c r="N16" s="1115">
        <v>0</v>
      </c>
      <c r="O16" s="1115">
        <f t="shared" si="1"/>
        <v>3</v>
      </c>
      <c r="P16" s="1286" t="s">
        <v>760</v>
      </c>
      <c r="Q16" s="1113"/>
      <c r="R16" s="1115">
        <v>6</v>
      </c>
      <c r="S16" s="1115">
        <v>3</v>
      </c>
      <c r="T16" s="1115">
        <v>2</v>
      </c>
      <c r="U16" s="1115">
        <v>6</v>
      </c>
      <c r="V16" s="1115">
        <f t="shared" si="2"/>
        <v>17</v>
      </c>
      <c r="W16" s="1286" t="s">
        <v>760</v>
      </c>
    </row>
    <row r="17" spans="1:23" s="1108" customFormat="1" ht="12" customHeight="1">
      <c r="A17" s="1109"/>
      <c r="B17" s="1110">
        <v>14</v>
      </c>
      <c r="C17" s="1111" t="s">
        <v>816</v>
      </c>
      <c r="D17" s="1113">
        <f t="shared" si="3"/>
        <v>14</v>
      </c>
      <c r="E17" s="1113">
        <f t="shared" si="4"/>
        <v>21</v>
      </c>
      <c r="F17" s="1113">
        <f t="shared" si="5"/>
        <v>10</v>
      </c>
      <c r="G17" s="1113">
        <f t="shared" si="7"/>
        <v>18</v>
      </c>
      <c r="H17" s="1113">
        <f t="shared" si="8"/>
        <v>63</v>
      </c>
      <c r="I17" s="1113">
        <f>IF(P17="－",0,(IF(P17="＝",0,P17))+IF(W17="－",0,(IF(W17="＝",0,W17))))</f>
        <v>20</v>
      </c>
      <c r="J17" s="1113"/>
      <c r="K17" s="1115">
        <v>7</v>
      </c>
      <c r="L17" s="1115">
        <v>3</v>
      </c>
      <c r="M17" s="1115">
        <v>3</v>
      </c>
      <c r="N17" s="1115">
        <v>8</v>
      </c>
      <c r="O17" s="1115">
        <f t="shared" si="1"/>
        <v>21</v>
      </c>
      <c r="P17" s="1121">
        <v>8</v>
      </c>
      <c r="Q17" s="1113"/>
      <c r="R17" s="1115">
        <v>7</v>
      </c>
      <c r="S17" s="1115">
        <v>18</v>
      </c>
      <c r="T17" s="1115">
        <v>7</v>
      </c>
      <c r="U17" s="1115">
        <v>10</v>
      </c>
      <c r="V17" s="1115">
        <f t="shared" si="2"/>
        <v>42</v>
      </c>
      <c r="W17" s="1121">
        <v>12</v>
      </c>
    </row>
    <row r="18" spans="1:23" s="1108" customFormat="1" ht="12" customHeight="1">
      <c r="A18" s="1109"/>
      <c r="B18" s="1110">
        <v>15</v>
      </c>
      <c r="C18" s="1111" t="s">
        <v>817</v>
      </c>
      <c r="D18" s="1113">
        <f t="shared" si="3"/>
        <v>2</v>
      </c>
      <c r="E18" s="1113">
        <f t="shared" si="4"/>
        <v>2</v>
      </c>
      <c r="F18" s="1113">
        <f t="shared" si="5"/>
        <v>0</v>
      </c>
      <c r="G18" s="1113">
        <f t="shared" si="7"/>
        <v>5</v>
      </c>
      <c r="H18" s="1113">
        <f t="shared" si="8"/>
        <v>9</v>
      </c>
      <c r="I18" s="1286" t="s">
        <v>805</v>
      </c>
      <c r="J18" s="1113"/>
      <c r="K18" s="1115">
        <v>0</v>
      </c>
      <c r="L18" s="1115">
        <v>0</v>
      </c>
      <c r="M18" s="1277" t="s">
        <v>771</v>
      </c>
      <c r="N18" s="1115">
        <v>4</v>
      </c>
      <c r="O18" s="1115">
        <f t="shared" si="1"/>
        <v>4</v>
      </c>
      <c r="P18" s="1286" t="s">
        <v>805</v>
      </c>
      <c r="Q18" s="1113"/>
      <c r="R18" s="1115">
        <v>2</v>
      </c>
      <c r="S18" s="1115">
        <v>2</v>
      </c>
      <c r="T18" s="1115">
        <v>0</v>
      </c>
      <c r="U18" s="1115">
        <v>1</v>
      </c>
      <c r="V18" s="1115">
        <f t="shared" si="2"/>
        <v>5</v>
      </c>
      <c r="W18" s="1286" t="s">
        <v>805</v>
      </c>
    </row>
    <row r="19" spans="1:23" s="1108" customFormat="1" ht="12" customHeight="1">
      <c r="A19" s="1109"/>
      <c r="B19" s="1110">
        <v>16</v>
      </c>
      <c r="C19" s="1111" t="s">
        <v>818</v>
      </c>
      <c r="D19" s="1113">
        <f t="shared" si="3"/>
        <v>10</v>
      </c>
      <c r="E19" s="1113">
        <f t="shared" si="4"/>
        <v>6</v>
      </c>
      <c r="F19" s="1113">
        <f t="shared" si="5"/>
        <v>3</v>
      </c>
      <c r="G19" s="1113">
        <f t="shared" si="7"/>
        <v>9</v>
      </c>
      <c r="H19" s="1113">
        <f t="shared" si="8"/>
        <v>28</v>
      </c>
      <c r="I19" s="1113">
        <f>IF(P19="－",0,(IF(P19="＝",0,P19))+IF(W19="－",0,(IF(W19="＝",0,W19))))</f>
        <v>324</v>
      </c>
      <c r="J19" s="1113"/>
      <c r="K19" s="1115">
        <v>2</v>
      </c>
      <c r="L19" s="1115">
        <v>2</v>
      </c>
      <c r="M19" s="1115">
        <v>0</v>
      </c>
      <c r="N19" s="1115">
        <v>1</v>
      </c>
      <c r="O19" s="1115">
        <f t="shared" si="1"/>
        <v>5</v>
      </c>
      <c r="P19" s="1121">
        <v>96</v>
      </c>
      <c r="Q19" s="1113"/>
      <c r="R19" s="1115">
        <v>8</v>
      </c>
      <c r="S19" s="1115">
        <v>4</v>
      </c>
      <c r="T19" s="1115">
        <v>3</v>
      </c>
      <c r="U19" s="1115">
        <v>8</v>
      </c>
      <c r="V19" s="1115">
        <f t="shared" si="2"/>
        <v>23</v>
      </c>
      <c r="W19" s="1121">
        <v>228</v>
      </c>
    </row>
    <row r="20" spans="1:23" s="1108" customFormat="1" ht="12" customHeight="1">
      <c r="A20" s="1109"/>
      <c r="B20" s="1110">
        <v>17</v>
      </c>
      <c r="C20" s="1111" t="s">
        <v>794</v>
      </c>
      <c r="D20" s="1113" t="s">
        <v>850</v>
      </c>
      <c r="E20" s="1113" t="s">
        <v>850</v>
      </c>
      <c r="F20" s="1113" t="s">
        <v>850</v>
      </c>
      <c r="G20" s="1113" t="s">
        <v>850</v>
      </c>
      <c r="H20" s="1113" t="s">
        <v>850</v>
      </c>
      <c r="I20" s="1113" t="s">
        <v>850</v>
      </c>
      <c r="J20" s="1113"/>
      <c r="K20" s="1113" t="s">
        <v>850</v>
      </c>
      <c r="L20" s="1113" t="s">
        <v>850</v>
      </c>
      <c r="M20" s="1113" t="s">
        <v>850</v>
      </c>
      <c r="N20" s="1113" t="s">
        <v>850</v>
      </c>
      <c r="O20" s="1113" t="s">
        <v>850</v>
      </c>
      <c r="P20" s="1113" t="s">
        <v>850</v>
      </c>
      <c r="Q20" s="1113"/>
      <c r="R20" s="1113" t="s">
        <v>850</v>
      </c>
      <c r="S20" s="1113" t="s">
        <v>850</v>
      </c>
      <c r="T20" s="1113" t="s">
        <v>850</v>
      </c>
      <c r="U20" s="1113" t="s">
        <v>850</v>
      </c>
      <c r="V20" s="1113" t="s">
        <v>850</v>
      </c>
      <c r="W20" s="1113" t="s">
        <v>850</v>
      </c>
    </row>
    <row r="21" spans="1:23" s="1108" customFormat="1" ht="12" customHeight="1">
      <c r="A21" s="1109"/>
      <c r="B21" s="1110">
        <v>18</v>
      </c>
      <c r="C21" s="1111" t="s">
        <v>795</v>
      </c>
      <c r="D21" s="1113">
        <f aca="true" t="shared" si="9" ref="D21:D35">IF(K21="－",0,(IF(K21="＝",0,K21))+IF(R21="－",0,(IF(R21="＝",0,R21))))</f>
        <v>12</v>
      </c>
      <c r="E21" s="1113">
        <f aca="true" t="shared" si="10" ref="E21:E35">IF(L21="－",0,(IF(L21="＝",0,L21))+IF(S21="－",0,(IF(S21="＝",0,S21))))</f>
        <v>12</v>
      </c>
      <c r="F21" s="1113">
        <f aca="true" t="shared" si="11" ref="F21:F35">IF(M21="－",0,(IF(M21="＝",0,M21))+IF(T21="－",0,(IF(T21="＝",0,T21))))</f>
        <v>12</v>
      </c>
      <c r="G21" s="1113">
        <f aca="true" t="shared" si="12" ref="G21:G35">IF(N21="－",0,(IF(N21="＝",0,N21))+IF(U21="－",0,(IF(U21="＝",0,U21))))</f>
        <v>12</v>
      </c>
      <c r="H21" s="1113">
        <f aca="true" t="shared" si="13" ref="H21:H35">IF(O21="－",0,(IF(O21="＝",0,O21))+IF(V21="－",0,(IF(V21="＝",0,V21))))</f>
        <v>48</v>
      </c>
      <c r="I21" s="1286" t="s">
        <v>849</v>
      </c>
      <c r="J21" s="1113"/>
      <c r="K21" s="1113">
        <v>6</v>
      </c>
      <c r="L21" s="1113">
        <v>6</v>
      </c>
      <c r="M21" s="1113">
        <v>6</v>
      </c>
      <c r="N21" s="1113">
        <v>6</v>
      </c>
      <c r="O21" s="1113">
        <f aca="true" t="shared" si="14" ref="O21:O35">SUM(K21:N21)</f>
        <v>24</v>
      </c>
      <c r="P21" s="1286" t="s">
        <v>849</v>
      </c>
      <c r="Q21" s="1113"/>
      <c r="R21" s="1113">
        <v>6</v>
      </c>
      <c r="S21" s="1113">
        <v>6</v>
      </c>
      <c r="T21" s="1113">
        <v>6</v>
      </c>
      <c r="U21" s="1113">
        <v>6</v>
      </c>
      <c r="V21" s="1113">
        <f aca="true" t="shared" si="15" ref="V21:V36">SUM(R21:U21)</f>
        <v>24</v>
      </c>
      <c r="W21" s="1286" t="s">
        <v>849</v>
      </c>
    </row>
    <row r="22" spans="1:23" s="1108" customFormat="1" ht="12" customHeight="1">
      <c r="A22" s="1109"/>
      <c r="B22" s="1110">
        <v>19</v>
      </c>
      <c r="C22" s="1111" t="s">
        <v>819</v>
      </c>
      <c r="D22" s="1113">
        <f t="shared" si="9"/>
        <v>32</v>
      </c>
      <c r="E22" s="1113">
        <f t="shared" si="10"/>
        <v>46</v>
      </c>
      <c r="F22" s="1113">
        <f t="shared" si="11"/>
        <v>54</v>
      </c>
      <c r="G22" s="1113">
        <f t="shared" si="12"/>
        <v>39</v>
      </c>
      <c r="H22" s="1113">
        <f t="shared" si="13"/>
        <v>171</v>
      </c>
      <c r="I22" s="1113">
        <f>IF(P22="－",0,(IF(P22="＝",0,P22))+IF(W22="－",0,(IF(W22="＝",0,W22))))</f>
        <v>46</v>
      </c>
      <c r="J22" s="1113"/>
      <c r="K22" s="1115">
        <v>9</v>
      </c>
      <c r="L22" s="1115">
        <v>8</v>
      </c>
      <c r="M22" s="1115">
        <v>15</v>
      </c>
      <c r="N22" s="1115">
        <v>17</v>
      </c>
      <c r="O22" s="1115">
        <f t="shared" si="14"/>
        <v>49</v>
      </c>
      <c r="P22" s="1121">
        <v>12</v>
      </c>
      <c r="Q22" s="1113"/>
      <c r="R22" s="1115">
        <v>23</v>
      </c>
      <c r="S22" s="1115">
        <v>38</v>
      </c>
      <c r="T22" s="1115">
        <v>39</v>
      </c>
      <c r="U22" s="1115">
        <v>22</v>
      </c>
      <c r="V22" s="1115">
        <f t="shared" si="15"/>
        <v>122</v>
      </c>
      <c r="W22" s="1121">
        <v>34</v>
      </c>
    </row>
    <row r="23" spans="1:23" s="1108" customFormat="1" ht="12" customHeight="1">
      <c r="A23" s="1109"/>
      <c r="B23" s="1110">
        <v>20</v>
      </c>
      <c r="C23" s="1111" t="s">
        <v>820</v>
      </c>
      <c r="D23" s="1113">
        <f t="shared" si="9"/>
        <v>1</v>
      </c>
      <c r="E23" s="1113">
        <f t="shared" si="10"/>
        <v>4</v>
      </c>
      <c r="F23" s="1113">
        <f t="shared" si="11"/>
        <v>1</v>
      </c>
      <c r="G23" s="1113">
        <f t="shared" si="12"/>
        <v>4</v>
      </c>
      <c r="H23" s="1113">
        <f t="shared" si="13"/>
        <v>10</v>
      </c>
      <c r="I23" s="1113">
        <f>IF(P23="－",0,(IF(P23="＝",0,P23))+IF(W23="－",0,(IF(W23="＝",0,W23))))</f>
        <v>26</v>
      </c>
      <c r="J23" s="1113"/>
      <c r="K23" s="1277" t="s">
        <v>771</v>
      </c>
      <c r="L23" s="1277" t="s">
        <v>771</v>
      </c>
      <c r="M23" s="1115">
        <v>0</v>
      </c>
      <c r="N23" s="1277" t="s">
        <v>771</v>
      </c>
      <c r="O23" s="1115">
        <f t="shared" si="14"/>
        <v>0</v>
      </c>
      <c r="P23" s="1121">
        <v>2</v>
      </c>
      <c r="Q23" s="1113"/>
      <c r="R23" s="1115">
        <v>1</v>
      </c>
      <c r="S23" s="1115">
        <v>4</v>
      </c>
      <c r="T23" s="1115">
        <v>1</v>
      </c>
      <c r="U23" s="1115">
        <v>4</v>
      </c>
      <c r="V23" s="1115">
        <f t="shared" si="15"/>
        <v>10</v>
      </c>
      <c r="W23" s="1121">
        <v>24</v>
      </c>
    </row>
    <row r="24" spans="1:23" s="1108" customFormat="1" ht="12" customHeight="1">
      <c r="A24" s="1109"/>
      <c r="B24" s="1110">
        <v>21</v>
      </c>
      <c r="C24" s="1111" t="s">
        <v>821</v>
      </c>
      <c r="D24" s="1113">
        <f t="shared" si="9"/>
        <v>35</v>
      </c>
      <c r="E24" s="1113">
        <f t="shared" si="10"/>
        <v>13</v>
      </c>
      <c r="F24" s="1113">
        <f t="shared" si="11"/>
        <v>6</v>
      </c>
      <c r="G24" s="1113">
        <f t="shared" si="12"/>
        <v>4</v>
      </c>
      <c r="H24" s="1113">
        <f t="shared" si="13"/>
        <v>58</v>
      </c>
      <c r="I24" s="1286" t="s">
        <v>849</v>
      </c>
      <c r="J24" s="1113"/>
      <c r="K24" s="1115">
        <v>6</v>
      </c>
      <c r="L24" s="1115">
        <v>1</v>
      </c>
      <c r="M24" s="1115">
        <v>2</v>
      </c>
      <c r="N24" s="1115">
        <v>4</v>
      </c>
      <c r="O24" s="1115">
        <f t="shared" si="14"/>
        <v>13</v>
      </c>
      <c r="P24" s="1286" t="s">
        <v>849</v>
      </c>
      <c r="Q24" s="1113"/>
      <c r="R24" s="1115">
        <v>29</v>
      </c>
      <c r="S24" s="1115">
        <v>12</v>
      </c>
      <c r="T24" s="1115">
        <v>4</v>
      </c>
      <c r="U24" s="1115">
        <v>0</v>
      </c>
      <c r="V24" s="1115">
        <f t="shared" si="15"/>
        <v>45</v>
      </c>
      <c r="W24" s="1286" t="s">
        <v>849</v>
      </c>
    </row>
    <row r="25" spans="1:23" s="1108" customFormat="1" ht="12" customHeight="1">
      <c r="A25" s="1109"/>
      <c r="B25" s="1110">
        <v>22</v>
      </c>
      <c r="C25" s="1111" t="s">
        <v>822</v>
      </c>
      <c r="D25" s="1113">
        <f t="shared" si="9"/>
        <v>98</v>
      </c>
      <c r="E25" s="1113">
        <f t="shared" si="10"/>
        <v>53</v>
      </c>
      <c r="F25" s="1113">
        <f t="shared" si="11"/>
        <v>54</v>
      </c>
      <c r="G25" s="1113">
        <f t="shared" si="12"/>
        <v>55</v>
      </c>
      <c r="H25" s="1113">
        <f t="shared" si="13"/>
        <v>260</v>
      </c>
      <c r="I25" s="1113">
        <f>IF(P25="－",0,(IF(P25="＝",0,P25))+IF(W25="－",0,(IF(W25="＝",0,W25))))</f>
        <v>322</v>
      </c>
      <c r="J25" s="1113"/>
      <c r="K25" s="1130">
        <v>37</v>
      </c>
      <c r="L25" s="1130">
        <v>9</v>
      </c>
      <c r="M25" s="1130">
        <v>14</v>
      </c>
      <c r="N25" s="1130">
        <v>23</v>
      </c>
      <c r="O25" s="1130">
        <f t="shared" si="14"/>
        <v>83</v>
      </c>
      <c r="P25" s="1121">
        <v>95</v>
      </c>
      <c r="Q25" s="1113"/>
      <c r="R25" s="1130">
        <v>61</v>
      </c>
      <c r="S25" s="1130">
        <v>44</v>
      </c>
      <c r="T25" s="1130">
        <v>40</v>
      </c>
      <c r="U25" s="1130">
        <v>32</v>
      </c>
      <c r="V25" s="1130">
        <f t="shared" si="15"/>
        <v>177</v>
      </c>
      <c r="W25" s="1121">
        <v>227</v>
      </c>
    </row>
    <row r="26" spans="1:23" s="1108" customFormat="1" ht="12" customHeight="1">
      <c r="A26" s="1109"/>
      <c r="B26" s="1110">
        <v>23</v>
      </c>
      <c r="C26" s="1111" t="s">
        <v>823</v>
      </c>
      <c r="D26" s="1113">
        <f t="shared" si="9"/>
        <v>43</v>
      </c>
      <c r="E26" s="1113">
        <f t="shared" si="10"/>
        <v>28</v>
      </c>
      <c r="F26" s="1113">
        <f t="shared" si="11"/>
        <v>21</v>
      </c>
      <c r="G26" s="1113">
        <f t="shared" si="12"/>
        <v>26</v>
      </c>
      <c r="H26" s="1113">
        <f t="shared" si="13"/>
        <v>118</v>
      </c>
      <c r="I26" s="1113">
        <f>IF(P26="－",0,(IF(P26="＝",0,P26))+IF(W26="－",0,(IF(W26="＝",0,W26))))</f>
        <v>79</v>
      </c>
      <c r="J26" s="1113"/>
      <c r="K26" s="1130">
        <v>20</v>
      </c>
      <c r="L26" s="1130">
        <v>8</v>
      </c>
      <c r="M26" s="1130">
        <v>7</v>
      </c>
      <c r="N26" s="1130">
        <v>13</v>
      </c>
      <c r="O26" s="1130">
        <f t="shared" si="14"/>
        <v>48</v>
      </c>
      <c r="P26" s="1121">
        <v>28</v>
      </c>
      <c r="Q26" s="1113"/>
      <c r="R26" s="1130">
        <v>23</v>
      </c>
      <c r="S26" s="1130">
        <v>20</v>
      </c>
      <c r="T26" s="1130">
        <v>14</v>
      </c>
      <c r="U26" s="1130">
        <v>13</v>
      </c>
      <c r="V26" s="1130">
        <f t="shared" si="15"/>
        <v>70</v>
      </c>
      <c r="W26" s="1121">
        <v>51</v>
      </c>
    </row>
    <row r="27" spans="1:23" s="1108" customFormat="1" ht="12" customHeight="1">
      <c r="A27" s="1109"/>
      <c r="B27" s="1110">
        <v>24</v>
      </c>
      <c r="C27" s="1111" t="s">
        <v>824</v>
      </c>
      <c r="D27" s="1113">
        <f t="shared" si="9"/>
        <v>9</v>
      </c>
      <c r="E27" s="1113">
        <f t="shared" si="10"/>
        <v>10</v>
      </c>
      <c r="F27" s="1113">
        <f t="shared" si="11"/>
        <v>8</v>
      </c>
      <c r="G27" s="1113">
        <f t="shared" si="12"/>
        <v>7</v>
      </c>
      <c r="H27" s="1113">
        <f t="shared" si="13"/>
        <v>34</v>
      </c>
      <c r="I27" s="1286" t="s">
        <v>760</v>
      </c>
      <c r="J27" s="1113"/>
      <c r="K27" s="1130">
        <v>2</v>
      </c>
      <c r="L27" s="1130">
        <v>2</v>
      </c>
      <c r="M27" s="1130">
        <v>3</v>
      </c>
      <c r="N27" s="1130">
        <v>3</v>
      </c>
      <c r="O27" s="1130">
        <f t="shared" si="14"/>
        <v>10</v>
      </c>
      <c r="P27" s="1286" t="s">
        <v>760</v>
      </c>
      <c r="Q27" s="1113"/>
      <c r="R27" s="1130">
        <v>7</v>
      </c>
      <c r="S27" s="1130">
        <v>8</v>
      </c>
      <c r="T27" s="1130">
        <v>5</v>
      </c>
      <c r="U27" s="1130">
        <v>4</v>
      </c>
      <c r="V27" s="1130">
        <f t="shared" si="15"/>
        <v>24</v>
      </c>
      <c r="W27" s="1286" t="s">
        <v>760</v>
      </c>
    </row>
    <row r="28" spans="1:23" s="1108" customFormat="1" ht="12" customHeight="1">
      <c r="A28" s="1109"/>
      <c r="B28" s="1110">
        <v>25</v>
      </c>
      <c r="C28" s="1111" t="s">
        <v>825</v>
      </c>
      <c r="D28" s="1113">
        <f t="shared" si="9"/>
        <v>18</v>
      </c>
      <c r="E28" s="1113">
        <f t="shared" si="10"/>
        <v>32</v>
      </c>
      <c r="F28" s="1113">
        <f t="shared" si="11"/>
        <v>20</v>
      </c>
      <c r="G28" s="1113">
        <f t="shared" si="12"/>
        <v>10</v>
      </c>
      <c r="H28" s="1113">
        <f t="shared" si="13"/>
        <v>80</v>
      </c>
      <c r="I28" s="1113">
        <f>IF(P28="－",0,(IF(P28="＝",0,P28))+IF(W28="－",0,(IF(W28="＝",0,W28))))</f>
        <v>36</v>
      </c>
      <c r="J28" s="1113"/>
      <c r="K28" s="1130">
        <v>10</v>
      </c>
      <c r="L28" s="1130">
        <v>12</v>
      </c>
      <c r="M28" s="1130">
        <v>9</v>
      </c>
      <c r="N28" s="1130">
        <v>3</v>
      </c>
      <c r="O28" s="1130">
        <f t="shared" si="14"/>
        <v>34</v>
      </c>
      <c r="P28" s="1121">
        <v>14</v>
      </c>
      <c r="Q28" s="1113"/>
      <c r="R28" s="1130">
        <v>8</v>
      </c>
      <c r="S28" s="1130">
        <v>20</v>
      </c>
      <c r="T28" s="1130">
        <v>11</v>
      </c>
      <c r="U28" s="1130">
        <v>7</v>
      </c>
      <c r="V28" s="1130">
        <f t="shared" si="15"/>
        <v>46</v>
      </c>
      <c r="W28" s="1121">
        <v>22</v>
      </c>
    </row>
    <row r="29" spans="1:23" s="1108" customFormat="1" ht="12" customHeight="1">
      <c r="A29" s="1109"/>
      <c r="B29" s="1110">
        <v>26</v>
      </c>
      <c r="C29" s="1111" t="s">
        <v>826</v>
      </c>
      <c r="D29" s="1113">
        <f t="shared" si="9"/>
        <v>3</v>
      </c>
      <c r="E29" s="1113">
        <f t="shared" si="10"/>
        <v>7</v>
      </c>
      <c r="F29" s="1113">
        <f t="shared" si="11"/>
        <v>13</v>
      </c>
      <c r="G29" s="1113">
        <f t="shared" si="12"/>
        <v>2</v>
      </c>
      <c r="H29" s="1113">
        <f t="shared" si="13"/>
        <v>25</v>
      </c>
      <c r="I29" s="1286" t="s">
        <v>803</v>
      </c>
      <c r="J29" s="1113"/>
      <c r="K29" s="1130">
        <v>2</v>
      </c>
      <c r="L29" s="1130">
        <v>3</v>
      </c>
      <c r="M29" s="1130">
        <v>5</v>
      </c>
      <c r="N29" s="1130">
        <v>0</v>
      </c>
      <c r="O29" s="1130">
        <f t="shared" si="14"/>
        <v>10</v>
      </c>
      <c r="P29" s="1286" t="s">
        <v>803</v>
      </c>
      <c r="Q29" s="1113"/>
      <c r="R29" s="1130">
        <v>1</v>
      </c>
      <c r="S29" s="1130">
        <v>4</v>
      </c>
      <c r="T29" s="1130">
        <v>8</v>
      </c>
      <c r="U29" s="1130">
        <v>2</v>
      </c>
      <c r="V29" s="1130">
        <f t="shared" si="15"/>
        <v>15</v>
      </c>
      <c r="W29" s="1286" t="s">
        <v>803</v>
      </c>
    </row>
    <row r="30" spans="1:23" s="1108" customFormat="1" ht="12" customHeight="1">
      <c r="A30" s="1109"/>
      <c r="B30" s="1110">
        <v>27</v>
      </c>
      <c r="C30" s="1111" t="s">
        <v>827</v>
      </c>
      <c r="D30" s="1113">
        <f t="shared" si="9"/>
        <v>59</v>
      </c>
      <c r="E30" s="1113">
        <f t="shared" si="10"/>
        <v>5</v>
      </c>
      <c r="F30" s="1113">
        <f t="shared" si="11"/>
        <v>6</v>
      </c>
      <c r="G30" s="1113">
        <f t="shared" si="12"/>
        <v>3</v>
      </c>
      <c r="H30" s="1113">
        <f t="shared" si="13"/>
        <v>73</v>
      </c>
      <c r="I30" s="1286" t="s">
        <v>849</v>
      </c>
      <c r="J30" s="1113"/>
      <c r="K30" s="1115">
        <v>12</v>
      </c>
      <c r="L30" s="1115">
        <v>0</v>
      </c>
      <c r="M30" s="1115">
        <v>2</v>
      </c>
      <c r="N30" s="1115">
        <v>2</v>
      </c>
      <c r="O30" s="1115">
        <f t="shared" si="14"/>
        <v>16</v>
      </c>
      <c r="P30" s="1286" t="s">
        <v>849</v>
      </c>
      <c r="Q30" s="1113"/>
      <c r="R30" s="1115">
        <v>47</v>
      </c>
      <c r="S30" s="1115">
        <v>5</v>
      </c>
      <c r="T30" s="1115">
        <v>4</v>
      </c>
      <c r="U30" s="1115">
        <v>1</v>
      </c>
      <c r="V30" s="1115">
        <f t="shared" si="15"/>
        <v>57</v>
      </c>
      <c r="W30" s="1286" t="s">
        <v>849</v>
      </c>
    </row>
    <row r="31" spans="1:23" s="1108" customFormat="1" ht="12" customHeight="1">
      <c r="A31" s="1109"/>
      <c r="B31" s="1110">
        <v>28</v>
      </c>
      <c r="C31" s="1111" t="s">
        <v>828</v>
      </c>
      <c r="D31" s="1113">
        <f t="shared" si="9"/>
        <v>46</v>
      </c>
      <c r="E31" s="1113">
        <f t="shared" si="10"/>
        <v>5</v>
      </c>
      <c r="F31" s="1113">
        <f t="shared" si="11"/>
        <v>9</v>
      </c>
      <c r="G31" s="1113">
        <f t="shared" si="12"/>
        <v>1</v>
      </c>
      <c r="H31" s="1113">
        <f t="shared" si="13"/>
        <v>61</v>
      </c>
      <c r="I31" s="1286" t="s">
        <v>849</v>
      </c>
      <c r="J31" s="1113"/>
      <c r="K31" s="1123">
        <v>10</v>
      </c>
      <c r="L31" s="1123">
        <v>2</v>
      </c>
      <c r="M31" s="1123">
        <v>2</v>
      </c>
      <c r="N31" s="1123">
        <v>1</v>
      </c>
      <c r="O31" s="1123">
        <f t="shared" si="14"/>
        <v>15</v>
      </c>
      <c r="P31" s="1286" t="s">
        <v>849</v>
      </c>
      <c r="Q31" s="1113"/>
      <c r="R31" s="1123">
        <v>36</v>
      </c>
      <c r="S31" s="1123">
        <v>3</v>
      </c>
      <c r="T31" s="1123">
        <v>7</v>
      </c>
      <c r="U31" s="1279" t="s">
        <v>771</v>
      </c>
      <c r="V31" s="1123">
        <f t="shared" si="15"/>
        <v>46</v>
      </c>
      <c r="W31" s="1286" t="s">
        <v>849</v>
      </c>
    </row>
    <row r="32" spans="1:23" s="1108" customFormat="1" ht="12" customHeight="1">
      <c r="A32" s="1109"/>
      <c r="B32" s="1110">
        <v>29</v>
      </c>
      <c r="C32" s="1111" t="s">
        <v>829</v>
      </c>
      <c r="D32" s="1113">
        <f t="shared" si="9"/>
        <v>38</v>
      </c>
      <c r="E32" s="1113">
        <f t="shared" si="10"/>
        <v>19</v>
      </c>
      <c r="F32" s="1113">
        <f t="shared" si="11"/>
        <v>18</v>
      </c>
      <c r="G32" s="1113">
        <f t="shared" si="12"/>
        <v>10</v>
      </c>
      <c r="H32" s="1113">
        <f t="shared" si="13"/>
        <v>85</v>
      </c>
      <c r="I32" s="1286" t="s">
        <v>849</v>
      </c>
      <c r="J32" s="1113"/>
      <c r="K32" s="1115">
        <v>11</v>
      </c>
      <c r="L32" s="1115">
        <v>4</v>
      </c>
      <c r="M32" s="1115">
        <v>6</v>
      </c>
      <c r="N32" s="1115">
        <v>3</v>
      </c>
      <c r="O32" s="1115">
        <f t="shared" si="14"/>
        <v>24</v>
      </c>
      <c r="P32" s="1286" t="s">
        <v>849</v>
      </c>
      <c r="Q32" s="1113"/>
      <c r="R32" s="1115">
        <v>27</v>
      </c>
      <c r="S32" s="1115">
        <v>15</v>
      </c>
      <c r="T32" s="1115">
        <v>12</v>
      </c>
      <c r="U32" s="1115">
        <v>7</v>
      </c>
      <c r="V32" s="1115">
        <f t="shared" si="15"/>
        <v>61</v>
      </c>
      <c r="W32" s="1286" t="s">
        <v>849</v>
      </c>
    </row>
    <row r="33" spans="1:23" s="1108" customFormat="1" ht="12" customHeight="1">
      <c r="A33" s="1109"/>
      <c r="B33" s="1110">
        <v>30</v>
      </c>
      <c r="C33" s="1111" t="s">
        <v>830</v>
      </c>
      <c r="D33" s="1113">
        <f t="shared" si="9"/>
        <v>14</v>
      </c>
      <c r="E33" s="1113">
        <f t="shared" si="10"/>
        <v>10</v>
      </c>
      <c r="F33" s="1113">
        <f t="shared" si="11"/>
        <v>7</v>
      </c>
      <c r="G33" s="1113">
        <f t="shared" si="12"/>
        <v>13</v>
      </c>
      <c r="H33" s="1113">
        <f t="shared" si="13"/>
        <v>44</v>
      </c>
      <c r="I33" s="1286" t="s">
        <v>849</v>
      </c>
      <c r="J33" s="1113"/>
      <c r="K33" s="1115">
        <v>3</v>
      </c>
      <c r="L33" s="1115">
        <v>2</v>
      </c>
      <c r="M33" s="1115">
        <v>3</v>
      </c>
      <c r="N33" s="1115">
        <v>1</v>
      </c>
      <c r="O33" s="1115">
        <f t="shared" si="14"/>
        <v>9</v>
      </c>
      <c r="P33" s="1286" t="s">
        <v>849</v>
      </c>
      <c r="Q33" s="1113"/>
      <c r="R33" s="1115">
        <v>11</v>
      </c>
      <c r="S33" s="1115">
        <v>8</v>
      </c>
      <c r="T33" s="1115">
        <v>4</v>
      </c>
      <c r="U33" s="1115">
        <v>12</v>
      </c>
      <c r="V33" s="1115">
        <f t="shared" si="15"/>
        <v>35</v>
      </c>
      <c r="W33" s="1286" t="s">
        <v>849</v>
      </c>
    </row>
    <row r="34" spans="1:23" s="1108" customFormat="1" ht="12" customHeight="1">
      <c r="A34" s="1109"/>
      <c r="B34" s="1110">
        <v>31</v>
      </c>
      <c r="C34" s="1111" t="s">
        <v>831</v>
      </c>
      <c r="D34" s="1113">
        <f t="shared" si="9"/>
        <v>12</v>
      </c>
      <c r="E34" s="1113">
        <f t="shared" si="10"/>
        <v>11</v>
      </c>
      <c r="F34" s="1113">
        <f t="shared" si="11"/>
        <v>8</v>
      </c>
      <c r="G34" s="1113">
        <f t="shared" si="12"/>
        <v>10</v>
      </c>
      <c r="H34" s="1113">
        <f t="shared" si="13"/>
        <v>41</v>
      </c>
      <c r="I34" s="1113">
        <f>IF(P34="－",0,(IF(P34="＝",0,P34))+IF(W34="－",0,(IF(W34="＝",0,W34))))</f>
        <v>15</v>
      </c>
      <c r="J34" s="1113"/>
      <c r="K34" s="1115">
        <v>3</v>
      </c>
      <c r="L34" s="1115">
        <v>4</v>
      </c>
      <c r="M34" s="1115">
        <v>1</v>
      </c>
      <c r="N34" s="1115">
        <v>4</v>
      </c>
      <c r="O34" s="1115">
        <f t="shared" si="14"/>
        <v>12</v>
      </c>
      <c r="P34" s="1121">
        <v>6</v>
      </c>
      <c r="Q34" s="1113"/>
      <c r="R34" s="1115">
        <v>9</v>
      </c>
      <c r="S34" s="1115">
        <v>7</v>
      </c>
      <c r="T34" s="1115">
        <v>7</v>
      </c>
      <c r="U34" s="1115">
        <v>6</v>
      </c>
      <c r="V34" s="1115">
        <f t="shared" si="15"/>
        <v>29</v>
      </c>
      <c r="W34" s="1121">
        <v>9</v>
      </c>
    </row>
    <row r="35" spans="1:23" s="1108" customFormat="1" ht="12" customHeight="1">
      <c r="A35" s="1109"/>
      <c r="B35" s="1110">
        <v>32</v>
      </c>
      <c r="C35" s="1111" t="s">
        <v>832</v>
      </c>
      <c r="D35" s="1113">
        <f t="shared" si="9"/>
        <v>7</v>
      </c>
      <c r="E35" s="1113">
        <f t="shared" si="10"/>
        <v>6</v>
      </c>
      <c r="F35" s="1113">
        <f t="shared" si="11"/>
        <v>10</v>
      </c>
      <c r="G35" s="1113">
        <f t="shared" si="12"/>
        <v>9</v>
      </c>
      <c r="H35" s="1113">
        <f t="shared" si="13"/>
        <v>32</v>
      </c>
      <c r="I35" s="1286" t="s">
        <v>760</v>
      </c>
      <c r="J35" s="1113"/>
      <c r="K35" s="1115">
        <v>2</v>
      </c>
      <c r="L35" s="1115">
        <v>3</v>
      </c>
      <c r="M35" s="1115">
        <v>4</v>
      </c>
      <c r="N35" s="1115">
        <v>5</v>
      </c>
      <c r="O35" s="1115">
        <f t="shared" si="14"/>
        <v>14</v>
      </c>
      <c r="P35" s="1286" t="s">
        <v>760</v>
      </c>
      <c r="Q35" s="1113"/>
      <c r="R35" s="1115">
        <v>5</v>
      </c>
      <c r="S35" s="1115">
        <v>3</v>
      </c>
      <c r="T35" s="1115">
        <v>6</v>
      </c>
      <c r="U35" s="1115">
        <v>4</v>
      </c>
      <c r="V35" s="1115">
        <f t="shared" si="15"/>
        <v>18</v>
      </c>
      <c r="W35" s="1286" t="s">
        <v>760</v>
      </c>
    </row>
    <row r="36" spans="1:23" s="1108" customFormat="1" ht="13.5" customHeight="1" thickBot="1">
      <c r="A36" s="1109"/>
      <c r="B36" s="1133">
        <v>33</v>
      </c>
      <c r="C36" s="1134" t="s">
        <v>833</v>
      </c>
      <c r="D36" s="1277" t="s">
        <v>771</v>
      </c>
      <c r="E36" s="1277" t="s">
        <v>771</v>
      </c>
      <c r="F36" s="1135">
        <f>IF(M36="－",0,(IF(M36="＝",0,M36))+IF(T36="－",0,(IF(T36="＝",0,T36))))</f>
        <v>0</v>
      </c>
      <c r="G36" s="1135">
        <f>IF(N36="－",0,(IF(N36="＝",0,N36))+IF(U36="－",0,(IF(U36="＝",0,U36))))</f>
        <v>0</v>
      </c>
      <c r="H36" s="1113">
        <f>IF(O36="－",0,(IF(O36="＝",0,O36))+IF(V36="－",0,(IF(V36="＝",0,V36))))</f>
        <v>0</v>
      </c>
      <c r="I36" s="1135">
        <f>IF(P36="－",0,(IF(P36="＝",0,P36))+IF(W36="－",0,(IF(W36="＝",0,W36))))</f>
        <v>1</v>
      </c>
      <c r="J36" s="1282"/>
      <c r="K36" s="1277" t="s">
        <v>771</v>
      </c>
      <c r="L36" s="1277" t="s">
        <v>771</v>
      </c>
      <c r="M36" s="1277" t="s">
        <v>771</v>
      </c>
      <c r="N36" s="1277" t="s">
        <v>771</v>
      </c>
      <c r="O36" s="1277" t="s">
        <v>771</v>
      </c>
      <c r="P36" s="1121">
        <v>0</v>
      </c>
      <c r="Q36" s="1282"/>
      <c r="R36" s="1277" t="s">
        <v>771</v>
      </c>
      <c r="S36" s="1277" t="s">
        <v>771</v>
      </c>
      <c r="T36" s="1115">
        <v>0</v>
      </c>
      <c r="U36" s="1115">
        <v>0</v>
      </c>
      <c r="V36" s="1115">
        <f t="shared" si="15"/>
        <v>0</v>
      </c>
      <c r="W36" s="1121">
        <v>1</v>
      </c>
    </row>
    <row r="37" spans="1:23" s="1108" customFormat="1" ht="15.75" customHeight="1" thickBot="1">
      <c r="A37" s="1109"/>
      <c r="B37" s="1137"/>
      <c r="C37" s="1138" t="s">
        <v>845</v>
      </c>
      <c r="D37" s="1139">
        <f>SUM(D4:D36)</f>
        <v>572</v>
      </c>
      <c r="E37" s="1139">
        <f>SUM(E4:E36)</f>
        <v>405</v>
      </c>
      <c r="F37" s="1139">
        <f>SUM(F4:F36)</f>
        <v>396</v>
      </c>
      <c r="G37" s="1139">
        <f>SUM(G4:G36)</f>
        <v>382</v>
      </c>
      <c r="H37" s="1139">
        <f>SUM(H4:H36)</f>
        <v>1755</v>
      </c>
      <c r="I37" s="1139" t="s">
        <v>772</v>
      </c>
      <c r="J37" s="1283"/>
      <c r="K37" s="1139">
        <f>SUM(K4:K36)</f>
        <v>187</v>
      </c>
      <c r="L37" s="1139">
        <f>SUM(L4:L36)</f>
        <v>99</v>
      </c>
      <c r="M37" s="1139">
        <f>SUM(M4:M36)</f>
        <v>130</v>
      </c>
      <c r="N37" s="1139">
        <f>SUM(N4:N36)</f>
        <v>156</v>
      </c>
      <c r="O37" s="1139">
        <f>SUM(O4:O36)</f>
        <v>572</v>
      </c>
      <c r="P37" s="1139" t="s">
        <v>772</v>
      </c>
      <c r="Q37" s="1283"/>
      <c r="R37" s="1139">
        <f>SUM(R4:R36)</f>
        <v>385</v>
      </c>
      <c r="S37" s="1139">
        <f>SUM(S4:S36)</f>
        <v>306</v>
      </c>
      <c r="T37" s="1139">
        <f>SUM(T4:T36)</f>
        <v>266</v>
      </c>
      <c r="U37" s="1139">
        <f>SUM(U4:U36)</f>
        <v>226</v>
      </c>
      <c r="V37" s="1139">
        <f>SUM(V4:V36)</f>
        <v>1183</v>
      </c>
      <c r="W37" s="1139" t="s">
        <v>760</v>
      </c>
    </row>
    <row r="38" spans="1:23" s="1108" customFormat="1" ht="12" customHeight="1">
      <c r="A38" s="1109"/>
      <c r="B38" s="1141">
        <v>34</v>
      </c>
      <c r="C38" s="1142" t="s">
        <v>763</v>
      </c>
      <c r="D38" s="1173" t="s">
        <v>776</v>
      </c>
      <c r="E38" s="1173" t="s">
        <v>776</v>
      </c>
      <c r="F38" s="1173" t="s">
        <v>776</v>
      </c>
      <c r="G38" s="1173" t="s">
        <v>776</v>
      </c>
      <c r="H38" s="1173" t="s">
        <v>776</v>
      </c>
      <c r="I38" s="1173" t="s">
        <v>776</v>
      </c>
      <c r="J38" s="1143"/>
      <c r="K38" s="1173" t="s">
        <v>776</v>
      </c>
      <c r="L38" s="1173" t="s">
        <v>776</v>
      </c>
      <c r="M38" s="1173" t="s">
        <v>776</v>
      </c>
      <c r="N38" s="1173" t="s">
        <v>776</v>
      </c>
      <c r="O38" s="1173" t="s">
        <v>776</v>
      </c>
      <c r="P38" s="1173" t="s">
        <v>776</v>
      </c>
      <c r="Q38" s="1143"/>
      <c r="R38" s="1173" t="s">
        <v>776</v>
      </c>
      <c r="S38" s="1173" t="s">
        <v>776</v>
      </c>
      <c r="T38" s="1173" t="s">
        <v>776</v>
      </c>
      <c r="U38" s="1173" t="s">
        <v>776</v>
      </c>
      <c r="V38" s="1173" t="s">
        <v>776</v>
      </c>
      <c r="W38" s="1173" t="s">
        <v>776</v>
      </c>
    </row>
    <row r="39" spans="1:23" s="1108" customFormat="1" ht="12" customHeight="1" thickBot="1">
      <c r="A39" s="1109"/>
      <c r="B39" s="1151">
        <v>35</v>
      </c>
      <c r="C39" s="1152" t="s">
        <v>3</v>
      </c>
      <c r="D39" s="1153">
        <v>292</v>
      </c>
      <c r="E39" s="1153">
        <v>170</v>
      </c>
      <c r="F39" s="1153">
        <v>179</v>
      </c>
      <c r="G39" s="1153">
        <v>141</v>
      </c>
      <c r="H39" s="1153">
        <v>782</v>
      </c>
      <c r="I39" s="1153">
        <v>750</v>
      </c>
      <c r="J39" s="1282"/>
      <c r="K39" s="1115">
        <v>95</v>
      </c>
      <c r="L39" s="1115">
        <v>58</v>
      </c>
      <c r="M39" s="1115">
        <v>58</v>
      </c>
      <c r="N39" s="1115">
        <v>62</v>
      </c>
      <c r="O39" s="1115">
        <f>IF(SUM(K39:N39)=0,"",SUM(K39:N39))</f>
        <v>273</v>
      </c>
      <c r="P39" s="1121">
        <v>235</v>
      </c>
      <c r="Q39" s="1282"/>
      <c r="R39" s="1115">
        <v>197</v>
      </c>
      <c r="S39" s="1115">
        <v>112</v>
      </c>
      <c r="T39" s="1115">
        <v>121</v>
      </c>
      <c r="U39" s="1115">
        <v>79</v>
      </c>
      <c r="V39" s="1115">
        <f>IF(SUM(R39:U39)=0,"",SUM(R39:U39))</f>
        <v>509</v>
      </c>
      <c r="W39" s="1121">
        <v>515</v>
      </c>
    </row>
    <row r="40" spans="1:23" s="1108" customFormat="1" ht="20.25" customHeight="1" thickBot="1" thickTop="1">
      <c r="A40" s="1109"/>
      <c r="B40" s="1175"/>
      <c r="C40" s="1175" t="s">
        <v>846</v>
      </c>
      <c r="D40" s="1155">
        <f>SUM(D37:D39)</f>
        <v>864</v>
      </c>
      <c r="E40" s="1155">
        <f>SUM(E37:E39)</f>
        <v>575</v>
      </c>
      <c r="F40" s="1155">
        <f>SUM(F37:F39)</f>
        <v>575</v>
      </c>
      <c r="G40" s="1155">
        <f>SUM(G37:G39)</f>
        <v>523</v>
      </c>
      <c r="H40" s="1155">
        <f>SUM(H37:H39)</f>
        <v>2537</v>
      </c>
      <c r="I40" s="1155" t="s">
        <v>772</v>
      </c>
      <c r="J40" s="1284"/>
      <c r="K40" s="1155">
        <f>SUM(K37:K39)</f>
        <v>282</v>
      </c>
      <c r="L40" s="1155">
        <f>SUM(L37:L39)</f>
        <v>157</v>
      </c>
      <c r="M40" s="1155">
        <f>SUM(M37:M39)</f>
        <v>188</v>
      </c>
      <c r="N40" s="1155">
        <f>SUM(N37:N39)</f>
        <v>218</v>
      </c>
      <c r="O40" s="1155">
        <f>SUM(O37:O39)</f>
        <v>845</v>
      </c>
      <c r="P40" s="1155" t="s">
        <v>772</v>
      </c>
      <c r="Q40" s="1284"/>
      <c r="R40" s="1155">
        <f>SUM(R37:R39)</f>
        <v>582</v>
      </c>
      <c r="S40" s="1155">
        <f>SUM(S37:S39)</f>
        <v>418</v>
      </c>
      <c r="T40" s="1155">
        <f>SUM(T37:T39)</f>
        <v>387</v>
      </c>
      <c r="U40" s="1155">
        <f>SUM(U37:U39)</f>
        <v>305</v>
      </c>
      <c r="V40" s="1155">
        <f>SUM(V37:V39)</f>
        <v>1692</v>
      </c>
      <c r="W40" s="1155" t="s">
        <v>772</v>
      </c>
    </row>
    <row r="41" spans="2:23" ht="11.25">
      <c r="B41" s="1177" t="s">
        <v>765</v>
      </c>
      <c r="D41" s="1178"/>
      <c r="E41" s="1178"/>
      <c r="F41" s="1178"/>
      <c r="G41" s="1178"/>
      <c r="H41" s="1178"/>
      <c r="I41" s="1178"/>
      <c r="J41" s="1178"/>
      <c r="K41" s="1245"/>
      <c r="L41" s="1245"/>
      <c r="M41" s="1245"/>
      <c r="N41" s="1245"/>
      <c r="O41" s="1245"/>
      <c r="P41" s="1245"/>
      <c r="Q41" s="1245"/>
      <c r="R41" s="1178"/>
      <c r="S41" s="1178"/>
      <c r="T41" s="1178"/>
      <c r="U41" s="1178"/>
      <c r="V41" s="1178"/>
      <c r="W41" s="1178"/>
    </row>
    <row r="42" ht="11.25">
      <c r="B42" s="1177" t="s">
        <v>777</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&amp;C-19-</oddFooter>
  </headerFooter>
</worksheet>
</file>

<file path=xl/worksheets/sheet14.xml><?xml version="1.0" encoding="utf-8"?>
<worksheet xmlns="http://schemas.openxmlformats.org/spreadsheetml/2006/main" xmlns:r="http://schemas.openxmlformats.org/officeDocument/2006/relationships">
  <sheetPr>
    <tabColor indexed="47"/>
  </sheetPr>
  <dimension ref="A1:W42"/>
  <sheetViews>
    <sheetView workbookViewId="0" topLeftCell="A1">
      <pane xSplit="3" ySplit="3" topLeftCell="D4"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779</v>
      </c>
      <c r="B1" s="1081"/>
      <c r="C1" s="1081"/>
      <c r="D1" s="1082"/>
      <c r="E1" s="1082"/>
      <c r="F1" s="1082"/>
      <c r="G1" s="1082"/>
      <c r="H1" s="1082"/>
      <c r="I1" s="1082"/>
      <c r="J1" s="1082"/>
      <c r="K1" s="1083"/>
      <c r="L1" s="1083"/>
      <c r="M1" s="1083"/>
      <c r="N1" s="1083"/>
      <c r="O1" s="1083"/>
      <c r="P1" s="1083"/>
      <c r="Q1" s="1083"/>
      <c r="R1" s="1082"/>
      <c r="S1" s="1082"/>
      <c r="T1" s="1082"/>
      <c r="U1" s="1082"/>
      <c r="V1" s="1082"/>
      <c r="W1" s="1084" t="s">
        <v>775</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8" t="s">
        <v>721</v>
      </c>
      <c r="E3" s="1097" t="s">
        <v>722</v>
      </c>
      <c r="F3" s="1097" t="s">
        <v>723</v>
      </c>
      <c r="G3" s="1097" t="s">
        <v>724</v>
      </c>
      <c r="H3" s="1097" t="s">
        <v>725</v>
      </c>
      <c r="I3" s="1097" t="s">
        <v>796</v>
      </c>
      <c r="J3" s="1097"/>
      <c r="K3" s="1097" t="s">
        <v>721</v>
      </c>
      <c r="L3" s="1097" t="s">
        <v>722</v>
      </c>
      <c r="M3" s="1097" t="s">
        <v>723</v>
      </c>
      <c r="N3" s="1097" t="s">
        <v>724</v>
      </c>
      <c r="O3" s="1097" t="s">
        <v>725</v>
      </c>
      <c r="P3" s="1098" t="s">
        <v>796</v>
      </c>
      <c r="Q3" s="1097"/>
      <c r="R3" s="1097" t="s">
        <v>721</v>
      </c>
      <c r="S3" s="1097" t="s">
        <v>722</v>
      </c>
      <c r="T3" s="1097" t="s">
        <v>723</v>
      </c>
      <c r="U3" s="1097" t="s">
        <v>724</v>
      </c>
      <c r="V3" s="1097" t="s">
        <v>725</v>
      </c>
      <c r="W3" s="1098" t="s">
        <v>796</v>
      </c>
    </row>
    <row r="4" spans="1:23" s="1108" customFormat="1" ht="12" customHeight="1">
      <c r="A4" s="1100"/>
      <c r="B4" s="1101">
        <v>1</v>
      </c>
      <c r="C4" s="1102" t="s">
        <v>797</v>
      </c>
      <c r="D4" s="1275">
        <f aca="true" t="shared" si="0" ref="D4:H6">IF(K4="－",0,(IF(K4="＝",0,K4))+IF(R4="－",0,(IF(R4="＝",0,R4))))</f>
        <v>2</v>
      </c>
      <c r="E4" s="1275">
        <f t="shared" si="0"/>
        <v>0</v>
      </c>
      <c r="F4" s="1275">
        <f t="shared" si="0"/>
        <v>0</v>
      </c>
      <c r="G4" s="1275">
        <f t="shared" si="0"/>
        <v>1</v>
      </c>
      <c r="H4" s="1275">
        <f t="shared" si="0"/>
        <v>3</v>
      </c>
      <c r="I4" s="1104" t="s">
        <v>849</v>
      </c>
      <c r="J4" s="1275"/>
      <c r="K4" s="1106">
        <v>1</v>
      </c>
      <c r="L4" s="1276" t="s">
        <v>771</v>
      </c>
      <c r="M4" s="1276" t="s">
        <v>771</v>
      </c>
      <c r="N4" s="1276" t="s">
        <v>771</v>
      </c>
      <c r="O4" s="1106">
        <f aca="true" t="shared" si="1" ref="O4:O19">SUM(K4:N4)</f>
        <v>1</v>
      </c>
      <c r="P4" s="1104" t="s">
        <v>849</v>
      </c>
      <c r="Q4" s="1275"/>
      <c r="R4" s="1106">
        <v>1</v>
      </c>
      <c r="S4" s="1106">
        <v>0</v>
      </c>
      <c r="T4" s="1106">
        <v>0</v>
      </c>
      <c r="U4" s="1106">
        <v>1</v>
      </c>
      <c r="V4" s="1106">
        <f aca="true" t="shared" si="2" ref="V4:V19">SUM(R4:U4)</f>
        <v>2</v>
      </c>
      <c r="W4" s="1104" t="s">
        <v>849</v>
      </c>
    </row>
    <row r="5" spans="1:23" s="1108" customFormat="1" ht="12" customHeight="1">
      <c r="A5" s="1109"/>
      <c r="B5" s="1110">
        <v>2</v>
      </c>
      <c r="C5" s="1111" t="s">
        <v>799</v>
      </c>
      <c r="D5" s="1115">
        <f t="shared" si="0"/>
        <v>0</v>
      </c>
      <c r="E5" s="1113">
        <f t="shared" si="0"/>
        <v>2</v>
      </c>
      <c r="F5" s="1113">
        <f t="shared" si="0"/>
        <v>3</v>
      </c>
      <c r="G5" s="1113">
        <f t="shared" si="0"/>
        <v>4</v>
      </c>
      <c r="H5" s="1113">
        <f t="shared" si="0"/>
        <v>9</v>
      </c>
      <c r="I5" s="1113" t="s">
        <v>800</v>
      </c>
      <c r="J5" s="1113"/>
      <c r="K5" s="1115">
        <v>0</v>
      </c>
      <c r="L5" s="1115">
        <v>1</v>
      </c>
      <c r="M5" s="1115">
        <v>1</v>
      </c>
      <c r="N5" s="1115">
        <v>1</v>
      </c>
      <c r="O5" s="1115">
        <f t="shared" si="1"/>
        <v>3</v>
      </c>
      <c r="P5" s="1113" t="s">
        <v>800</v>
      </c>
      <c r="Q5" s="1113"/>
      <c r="R5" s="1115">
        <v>0</v>
      </c>
      <c r="S5" s="1115">
        <v>1</v>
      </c>
      <c r="T5" s="1115">
        <v>2</v>
      </c>
      <c r="U5" s="1115">
        <v>3</v>
      </c>
      <c r="V5" s="1115">
        <f t="shared" si="2"/>
        <v>6</v>
      </c>
      <c r="W5" s="1113" t="s">
        <v>800</v>
      </c>
    </row>
    <row r="6" spans="1:23" s="1108" customFormat="1" ht="12" customHeight="1">
      <c r="A6" s="1109"/>
      <c r="B6" s="1110">
        <v>3</v>
      </c>
      <c r="C6" s="1111" t="s">
        <v>835</v>
      </c>
      <c r="D6" s="1113">
        <f t="shared" si="0"/>
        <v>1</v>
      </c>
      <c r="E6" s="1113">
        <f t="shared" si="0"/>
        <v>0</v>
      </c>
      <c r="F6" s="1113">
        <f t="shared" si="0"/>
        <v>1</v>
      </c>
      <c r="G6" s="1113">
        <f t="shared" si="0"/>
        <v>3</v>
      </c>
      <c r="H6" s="1113">
        <f t="shared" si="0"/>
        <v>5</v>
      </c>
      <c r="I6" s="1113" t="s">
        <v>800</v>
      </c>
      <c r="J6" s="1113"/>
      <c r="K6" s="1115">
        <v>1</v>
      </c>
      <c r="L6" s="1277" t="s">
        <v>771</v>
      </c>
      <c r="M6" s="1115">
        <v>1</v>
      </c>
      <c r="N6" s="1115">
        <v>0</v>
      </c>
      <c r="O6" s="1115">
        <f t="shared" si="1"/>
        <v>2</v>
      </c>
      <c r="P6" s="1113" t="s">
        <v>800</v>
      </c>
      <c r="Q6" s="1112"/>
      <c r="R6" s="1115">
        <v>0</v>
      </c>
      <c r="S6" s="1115">
        <v>0</v>
      </c>
      <c r="T6" s="1115">
        <v>0</v>
      </c>
      <c r="U6" s="1115">
        <v>3</v>
      </c>
      <c r="V6" s="1115">
        <f t="shared" si="2"/>
        <v>3</v>
      </c>
      <c r="W6" s="1113" t="s">
        <v>800</v>
      </c>
    </row>
    <row r="7" spans="1:23" s="1108" customFormat="1" ht="12" customHeight="1">
      <c r="A7" s="1109"/>
      <c r="B7" s="1110">
        <v>4</v>
      </c>
      <c r="C7" s="1111" t="s">
        <v>802</v>
      </c>
      <c r="D7" s="1113">
        <f aca="true" t="shared" si="3" ref="D7:D19">IF(K7="－",0,(IF(K7="＝",0,K7))+IF(R7="－",0,(IF(R7="＝",0,R7))))</f>
        <v>3</v>
      </c>
      <c r="E7" s="1113">
        <f aca="true" t="shared" si="4" ref="E7:E19">IF(L7="－",0,(IF(L7="＝",0,L7))+IF(S7="－",0,(IF(S7="＝",0,S7))))</f>
        <v>0</v>
      </c>
      <c r="F7" s="1113">
        <f aca="true" t="shared" si="5" ref="F7:F19">IF(M7="－",0,(IF(M7="＝",0,M7))+IF(T7="－",0,(IF(T7="＝",0,T7))))</f>
        <v>1</v>
      </c>
      <c r="G7" s="1113" t="s">
        <v>803</v>
      </c>
      <c r="H7" s="1113">
        <f aca="true" t="shared" si="6" ref="H7:I9">IF(O7="－",0,(IF(O7="＝",0,O7))+IF(V7="－",0,(IF(V7="＝",0,V7))))</f>
        <v>4</v>
      </c>
      <c r="I7" s="1113">
        <f t="shared" si="6"/>
        <v>2</v>
      </c>
      <c r="J7" s="1113"/>
      <c r="K7" s="1115">
        <v>1</v>
      </c>
      <c r="L7" s="1278">
        <v>0</v>
      </c>
      <c r="M7" s="1115">
        <v>1</v>
      </c>
      <c r="N7" s="1113" t="s">
        <v>803</v>
      </c>
      <c r="O7" s="1115">
        <f t="shared" si="1"/>
        <v>2</v>
      </c>
      <c r="P7" s="1121">
        <v>1</v>
      </c>
      <c r="Q7" s="1113"/>
      <c r="R7" s="1115">
        <v>2</v>
      </c>
      <c r="S7" s="1115">
        <v>0</v>
      </c>
      <c r="T7" s="1115">
        <v>0</v>
      </c>
      <c r="U7" s="1113" t="s">
        <v>803</v>
      </c>
      <c r="V7" s="1115">
        <f t="shared" si="2"/>
        <v>2</v>
      </c>
      <c r="W7" s="1121">
        <v>1</v>
      </c>
    </row>
    <row r="8" spans="1:23" s="1108" customFormat="1" ht="12" customHeight="1">
      <c r="A8" s="1109"/>
      <c r="B8" s="1110">
        <v>5</v>
      </c>
      <c r="C8" s="1111" t="s">
        <v>804</v>
      </c>
      <c r="D8" s="1113">
        <f t="shared" si="3"/>
        <v>1</v>
      </c>
      <c r="E8" s="1113">
        <f t="shared" si="4"/>
        <v>2</v>
      </c>
      <c r="F8" s="1113">
        <f t="shared" si="5"/>
        <v>1</v>
      </c>
      <c r="G8" s="1113" t="s">
        <v>805</v>
      </c>
      <c r="H8" s="1113">
        <f t="shared" si="6"/>
        <v>4</v>
      </c>
      <c r="I8" s="1113">
        <f t="shared" si="6"/>
        <v>1</v>
      </c>
      <c r="J8" s="1113"/>
      <c r="K8" s="1115">
        <v>0</v>
      </c>
      <c r="L8" s="1115">
        <v>1</v>
      </c>
      <c r="M8" s="1115">
        <v>0</v>
      </c>
      <c r="N8" s="1113" t="s">
        <v>805</v>
      </c>
      <c r="O8" s="1115">
        <f t="shared" si="1"/>
        <v>1</v>
      </c>
      <c r="P8" s="1121"/>
      <c r="Q8" s="1113"/>
      <c r="R8" s="1115">
        <v>1</v>
      </c>
      <c r="S8" s="1115">
        <v>1</v>
      </c>
      <c r="T8" s="1115">
        <v>1</v>
      </c>
      <c r="U8" s="1113" t="s">
        <v>805</v>
      </c>
      <c r="V8" s="1115">
        <f t="shared" si="2"/>
        <v>3</v>
      </c>
      <c r="W8" s="1121">
        <v>1</v>
      </c>
    </row>
    <row r="9" spans="1:23" s="1108" customFormat="1" ht="12" customHeight="1">
      <c r="A9" s="1109"/>
      <c r="B9" s="1110">
        <v>6</v>
      </c>
      <c r="C9" s="1111" t="s">
        <v>806</v>
      </c>
      <c r="D9" s="1113">
        <f t="shared" si="3"/>
        <v>2</v>
      </c>
      <c r="E9" s="1113">
        <f t="shared" si="4"/>
        <v>2</v>
      </c>
      <c r="F9" s="1113">
        <f t="shared" si="5"/>
        <v>6</v>
      </c>
      <c r="G9" s="1113">
        <f aca="true" t="shared" si="7" ref="G9:G19">IF(N9="－",0,(IF(N9="＝",0,N9))+IF(U9="－",0,(IF(U9="＝",0,U9))))</f>
        <v>5</v>
      </c>
      <c r="H9" s="1113">
        <f t="shared" si="6"/>
        <v>15</v>
      </c>
      <c r="I9" s="1113">
        <f t="shared" si="6"/>
        <v>0</v>
      </c>
      <c r="J9" s="1113"/>
      <c r="K9" s="1115">
        <v>2</v>
      </c>
      <c r="L9" s="1115">
        <v>2</v>
      </c>
      <c r="M9" s="1115">
        <v>3</v>
      </c>
      <c r="N9" s="1115">
        <v>2</v>
      </c>
      <c r="O9" s="1115">
        <f t="shared" si="1"/>
        <v>9</v>
      </c>
      <c r="P9" s="1121">
        <v>0</v>
      </c>
      <c r="Q9" s="1113"/>
      <c r="R9" s="1115">
        <v>0</v>
      </c>
      <c r="S9" s="1115">
        <v>0</v>
      </c>
      <c r="T9" s="1115">
        <v>3</v>
      </c>
      <c r="U9" s="1115">
        <v>3</v>
      </c>
      <c r="V9" s="1115">
        <f t="shared" si="2"/>
        <v>6</v>
      </c>
      <c r="W9" s="1121">
        <v>0</v>
      </c>
    </row>
    <row r="10" spans="1:23" s="1108" customFormat="1" ht="12" customHeight="1">
      <c r="A10" s="1109"/>
      <c r="B10" s="1110">
        <v>7</v>
      </c>
      <c r="C10" s="1111" t="s">
        <v>807</v>
      </c>
      <c r="D10" s="1113">
        <f t="shared" si="3"/>
        <v>6</v>
      </c>
      <c r="E10" s="1113">
        <f t="shared" si="4"/>
        <v>3</v>
      </c>
      <c r="F10" s="1113">
        <f t="shared" si="5"/>
        <v>15</v>
      </c>
      <c r="G10" s="1113">
        <f t="shared" si="7"/>
        <v>18</v>
      </c>
      <c r="H10" s="1113">
        <f aca="true" t="shared" si="8" ref="H10:H19">IF(O10="－",0,(IF(O10="＝",0,O10))+IF(V10="－",0,(IF(V10="＝",0,V10))))</f>
        <v>42</v>
      </c>
      <c r="I10" s="1113" t="s">
        <v>849</v>
      </c>
      <c r="J10" s="1113"/>
      <c r="K10" s="1123">
        <v>2</v>
      </c>
      <c r="L10" s="1123">
        <v>1</v>
      </c>
      <c r="M10" s="1123">
        <v>5</v>
      </c>
      <c r="N10" s="1123">
        <v>9</v>
      </c>
      <c r="O10" s="1123">
        <f t="shared" si="1"/>
        <v>17</v>
      </c>
      <c r="P10" s="1113" t="s">
        <v>849</v>
      </c>
      <c r="Q10" s="1113"/>
      <c r="R10" s="1123">
        <v>4</v>
      </c>
      <c r="S10" s="1123">
        <v>2</v>
      </c>
      <c r="T10" s="1123">
        <v>10</v>
      </c>
      <c r="U10" s="1123">
        <v>9</v>
      </c>
      <c r="V10" s="1123">
        <f t="shared" si="2"/>
        <v>25</v>
      </c>
      <c r="W10" s="1113" t="s">
        <v>849</v>
      </c>
    </row>
    <row r="11" spans="1:23" s="1108" customFormat="1" ht="12" customHeight="1">
      <c r="A11" s="1109"/>
      <c r="B11" s="1110">
        <v>8</v>
      </c>
      <c r="C11" s="1111" t="s">
        <v>809</v>
      </c>
      <c r="D11" s="1113">
        <f t="shared" si="3"/>
        <v>14</v>
      </c>
      <c r="E11" s="1113">
        <f t="shared" si="4"/>
        <v>10</v>
      </c>
      <c r="F11" s="1113">
        <f t="shared" si="5"/>
        <v>17</v>
      </c>
      <c r="G11" s="1113">
        <f t="shared" si="7"/>
        <v>50</v>
      </c>
      <c r="H11" s="1113">
        <f t="shared" si="8"/>
        <v>91</v>
      </c>
      <c r="I11" s="1113">
        <f>IF(P11="－",0,(IF(P11="＝",0,P11))+IF(W11="－",0,(IF(W11="＝",0,W11))))</f>
        <v>86</v>
      </c>
      <c r="J11" s="1113"/>
      <c r="K11" s="1115">
        <v>6</v>
      </c>
      <c r="L11" s="1115">
        <v>2</v>
      </c>
      <c r="M11" s="1115">
        <v>8</v>
      </c>
      <c r="N11" s="1115">
        <v>24</v>
      </c>
      <c r="O11" s="1115">
        <f t="shared" si="1"/>
        <v>40</v>
      </c>
      <c r="P11" s="1121">
        <v>28</v>
      </c>
      <c r="Q11" s="1113"/>
      <c r="R11" s="1115">
        <v>8</v>
      </c>
      <c r="S11" s="1115">
        <v>8</v>
      </c>
      <c r="T11" s="1115">
        <v>9</v>
      </c>
      <c r="U11" s="1115">
        <v>26</v>
      </c>
      <c r="V11" s="1115">
        <f t="shared" si="2"/>
        <v>51</v>
      </c>
      <c r="W11" s="1121">
        <v>58</v>
      </c>
    </row>
    <row r="12" spans="1:23" s="1108" customFormat="1" ht="12" customHeight="1">
      <c r="A12" s="1109"/>
      <c r="B12" s="1110">
        <v>9</v>
      </c>
      <c r="C12" s="1111" t="s">
        <v>836</v>
      </c>
      <c r="D12" s="1113">
        <f t="shared" si="3"/>
        <v>3</v>
      </c>
      <c r="E12" s="1113">
        <f t="shared" si="4"/>
        <v>2</v>
      </c>
      <c r="F12" s="1113">
        <f t="shared" si="5"/>
        <v>5</v>
      </c>
      <c r="G12" s="1113">
        <f t="shared" si="7"/>
        <v>7</v>
      </c>
      <c r="H12" s="1113">
        <f t="shared" si="8"/>
        <v>17</v>
      </c>
      <c r="I12" s="1113">
        <f>IF(P12="－",0,(IF(P12="＝",0,P12))+IF(W12="－",0,(IF(W12="＝",0,W12))))</f>
        <v>0</v>
      </c>
      <c r="J12" s="1113"/>
      <c r="K12" s="1113">
        <v>0</v>
      </c>
      <c r="L12" s="1115">
        <v>0</v>
      </c>
      <c r="M12" s="1115">
        <v>2</v>
      </c>
      <c r="N12" s="1115">
        <v>2</v>
      </c>
      <c r="O12" s="1115">
        <f t="shared" si="1"/>
        <v>4</v>
      </c>
      <c r="P12" s="1113" t="s">
        <v>849</v>
      </c>
      <c r="Q12" s="1113"/>
      <c r="R12" s="1115">
        <v>3</v>
      </c>
      <c r="S12" s="1115">
        <v>2</v>
      </c>
      <c r="T12" s="1115">
        <v>3</v>
      </c>
      <c r="U12" s="1115">
        <v>5</v>
      </c>
      <c r="V12" s="1115">
        <f t="shared" si="2"/>
        <v>13</v>
      </c>
      <c r="W12" s="1113" t="s">
        <v>849</v>
      </c>
    </row>
    <row r="13" spans="1:23" s="1108" customFormat="1" ht="12" customHeight="1">
      <c r="A13" s="1109"/>
      <c r="B13" s="1110">
        <v>10</v>
      </c>
      <c r="C13" s="1111" t="s">
        <v>812</v>
      </c>
      <c r="D13" s="1113">
        <f t="shared" si="3"/>
        <v>30</v>
      </c>
      <c r="E13" s="1113">
        <f t="shared" si="4"/>
        <v>20</v>
      </c>
      <c r="F13" s="1113">
        <f t="shared" si="5"/>
        <v>33</v>
      </c>
      <c r="G13" s="1113">
        <f t="shared" si="7"/>
        <v>42</v>
      </c>
      <c r="H13" s="1113">
        <f t="shared" si="8"/>
        <v>125</v>
      </c>
      <c r="I13" s="1113">
        <f>IF(P13="－",0,(IF(P13="＝",0,P13))+IF(W13="－",0,(IF(W13="＝",0,W13))))</f>
        <v>184</v>
      </c>
      <c r="J13" s="1113"/>
      <c r="K13" s="1123">
        <v>12</v>
      </c>
      <c r="L13" s="1123">
        <v>5</v>
      </c>
      <c r="M13" s="1123">
        <v>10</v>
      </c>
      <c r="N13" s="1123">
        <v>21</v>
      </c>
      <c r="O13" s="1123">
        <f t="shared" si="1"/>
        <v>48</v>
      </c>
      <c r="P13" s="1127">
        <v>67</v>
      </c>
      <c r="Q13" s="1113"/>
      <c r="R13" s="1123">
        <v>18</v>
      </c>
      <c r="S13" s="1123">
        <v>15</v>
      </c>
      <c r="T13" s="1123">
        <v>23</v>
      </c>
      <c r="U13" s="1123">
        <v>21</v>
      </c>
      <c r="V13" s="1123">
        <f t="shared" si="2"/>
        <v>77</v>
      </c>
      <c r="W13" s="1127">
        <v>117</v>
      </c>
    </row>
    <row r="14" spans="1:23" s="1108" customFormat="1" ht="12" customHeight="1">
      <c r="A14" s="1109"/>
      <c r="B14" s="1110">
        <v>11</v>
      </c>
      <c r="C14" s="1111" t="s">
        <v>813</v>
      </c>
      <c r="D14" s="1113">
        <f t="shared" si="3"/>
        <v>11</v>
      </c>
      <c r="E14" s="1113">
        <f t="shared" si="4"/>
        <v>13</v>
      </c>
      <c r="F14" s="1113">
        <f t="shared" si="5"/>
        <v>19</v>
      </c>
      <c r="G14" s="1113">
        <f t="shared" si="7"/>
        <v>27</v>
      </c>
      <c r="H14" s="1113">
        <f t="shared" si="8"/>
        <v>70</v>
      </c>
      <c r="I14" s="1113">
        <f>IF(P14="－",0,(IF(P14="＝",0,P14))+IF(W14="－",0,(IF(W14="＝",0,W14))))</f>
        <v>139</v>
      </c>
      <c r="J14" s="1113"/>
      <c r="K14" s="1115">
        <v>3</v>
      </c>
      <c r="L14" s="1115">
        <v>2</v>
      </c>
      <c r="M14" s="1115">
        <v>2</v>
      </c>
      <c r="N14" s="1115">
        <v>13</v>
      </c>
      <c r="O14" s="1115">
        <f t="shared" si="1"/>
        <v>20</v>
      </c>
      <c r="P14" s="1121">
        <v>35</v>
      </c>
      <c r="Q14" s="1113"/>
      <c r="R14" s="1115">
        <v>8</v>
      </c>
      <c r="S14" s="1115">
        <v>11</v>
      </c>
      <c r="T14" s="1115">
        <v>17</v>
      </c>
      <c r="U14" s="1115">
        <v>14</v>
      </c>
      <c r="V14" s="1115">
        <f t="shared" si="2"/>
        <v>50</v>
      </c>
      <c r="W14" s="1121">
        <v>104</v>
      </c>
    </row>
    <row r="15" spans="1:23" s="1108" customFormat="1" ht="12" customHeight="1">
      <c r="A15" s="1109"/>
      <c r="B15" s="1110">
        <v>12</v>
      </c>
      <c r="C15" s="1111" t="s">
        <v>814</v>
      </c>
      <c r="D15" s="1113">
        <f t="shared" si="3"/>
        <v>0</v>
      </c>
      <c r="E15" s="1113">
        <f t="shared" si="4"/>
        <v>2</v>
      </c>
      <c r="F15" s="1113">
        <f t="shared" si="5"/>
        <v>4</v>
      </c>
      <c r="G15" s="1113">
        <f t="shared" si="7"/>
        <v>3</v>
      </c>
      <c r="H15" s="1113">
        <f t="shared" si="8"/>
        <v>9</v>
      </c>
      <c r="I15" s="1113">
        <f>IF(P15="－",0,(IF(P15="＝",0,P15))+IF(W15="－",0,(IF(W15="＝",0,W15))))</f>
        <v>129</v>
      </c>
      <c r="J15" s="1113"/>
      <c r="K15" s="1115">
        <v>0</v>
      </c>
      <c r="L15" s="1115">
        <v>1</v>
      </c>
      <c r="M15" s="1115">
        <v>0</v>
      </c>
      <c r="N15" s="1115">
        <v>2</v>
      </c>
      <c r="O15" s="1115">
        <f t="shared" si="1"/>
        <v>3</v>
      </c>
      <c r="P15" s="1121">
        <v>44</v>
      </c>
      <c r="Q15" s="1113"/>
      <c r="R15" s="1115">
        <v>0</v>
      </c>
      <c r="S15" s="1115">
        <v>1</v>
      </c>
      <c r="T15" s="1115">
        <v>4</v>
      </c>
      <c r="U15" s="1115">
        <v>1</v>
      </c>
      <c r="V15" s="1115">
        <f t="shared" si="2"/>
        <v>6</v>
      </c>
      <c r="W15" s="1121">
        <v>85</v>
      </c>
    </row>
    <row r="16" spans="1:23" s="1108" customFormat="1" ht="12" customHeight="1">
      <c r="A16" s="1109"/>
      <c r="B16" s="1110">
        <v>13</v>
      </c>
      <c r="C16" s="1111" t="s">
        <v>815</v>
      </c>
      <c r="D16" s="1113">
        <f t="shared" si="3"/>
        <v>3</v>
      </c>
      <c r="E16" s="1113">
        <f t="shared" si="4"/>
        <v>4</v>
      </c>
      <c r="F16" s="1113">
        <f t="shared" si="5"/>
        <v>5</v>
      </c>
      <c r="G16" s="1113">
        <f t="shared" si="7"/>
        <v>9</v>
      </c>
      <c r="H16" s="1113">
        <f t="shared" si="8"/>
        <v>21</v>
      </c>
      <c r="I16" s="1113" t="s">
        <v>760</v>
      </c>
      <c r="J16" s="1113"/>
      <c r="K16" s="1115">
        <v>1</v>
      </c>
      <c r="L16" s="1115">
        <v>1</v>
      </c>
      <c r="M16" s="1115">
        <v>2</v>
      </c>
      <c r="N16" s="1115">
        <v>1</v>
      </c>
      <c r="O16" s="1115">
        <f t="shared" si="1"/>
        <v>5</v>
      </c>
      <c r="P16" s="1113" t="s">
        <v>760</v>
      </c>
      <c r="Q16" s="1113"/>
      <c r="R16" s="1115">
        <v>2</v>
      </c>
      <c r="S16" s="1115">
        <v>3</v>
      </c>
      <c r="T16" s="1115">
        <v>3</v>
      </c>
      <c r="U16" s="1115">
        <v>8</v>
      </c>
      <c r="V16" s="1115">
        <f t="shared" si="2"/>
        <v>16</v>
      </c>
      <c r="W16" s="1113" t="s">
        <v>760</v>
      </c>
    </row>
    <row r="17" spans="1:23" s="1108" customFormat="1" ht="12" customHeight="1">
      <c r="A17" s="1109"/>
      <c r="B17" s="1110">
        <v>14</v>
      </c>
      <c r="C17" s="1111" t="s">
        <v>816</v>
      </c>
      <c r="D17" s="1113">
        <f t="shared" si="3"/>
        <v>11</v>
      </c>
      <c r="E17" s="1113">
        <f t="shared" si="4"/>
        <v>15</v>
      </c>
      <c r="F17" s="1113">
        <f t="shared" si="5"/>
        <v>14</v>
      </c>
      <c r="G17" s="1113">
        <f t="shared" si="7"/>
        <v>24</v>
      </c>
      <c r="H17" s="1113">
        <f t="shared" si="8"/>
        <v>64</v>
      </c>
      <c r="I17" s="1113">
        <f>IF(P17="－",0,(IF(P17="＝",0,P17))+IF(W17="－",0,(IF(W17="＝",0,W17))))</f>
        <v>5</v>
      </c>
      <c r="J17" s="1113"/>
      <c r="K17" s="1115">
        <v>8</v>
      </c>
      <c r="L17" s="1115">
        <v>4</v>
      </c>
      <c r="M17" s="1115">
        <v>3</v>
      </c>
      <c r="N17" s="1115">
        <v>13</v>
      </c>
      <c r="O17" s="1115">
        <f t="shared" si="1"/>
        <v>28</v>
      </c>
      <c r="P17" s="1121">
        <v>2</v>
      </c>
      <c r="Q17" s="1113"/>
      <c r="R17" s="1115">
        <v>3</v>
      </c>
      <c r="S17" s="1115">
        <v>11</v>
      </c>
      <c r="T17" s="1115">
        <v>11</v>
      </c>
      <c r="U17" s="1115">
        <v>11</v>
      </c>
      <c r="V17" s="1115">
        <f t="shared" si="2"/>
        <v>36</v>
      </c>
      <c r="W17" s="1121">
        <v>3</v>
      </c>
    </row>
    <row r="18" spans="1:23" s="1108" customFormat="1" ht="12" customHeight="1">
      <c r="A18" s="1109"/>
      <c r="B18" s="1110">
        <v>15</v>
      </c>
      <c r="C18" s="1111" t="s">
        <v>817</v>
      </c>
      <c r="D18" s="1113">
        <f t="shared" si="3"/>
        <v>2</v>
      </c>
      <c r="E18" s="1113">
        <f t="shared" si="4"/>
        <v>4</v>
      </c>
      <c r="F18" s="1113">
        <f t="shared" si="5"/>
        <v>2</v>
      </c>
      <c r="G18" s="1113">
        <f t="shared" si="7"/>
        <v>4</v>
      </c>
      <c r="H18" s="1113">
        <f t="shared" si="8"/>
        <v>12</v>
      </c>
      <c r="I18" s="1113" t="s">
        <v>805</v>
      </c>
      <c r="J18" s="1113"/>
      <c r="K18" s="1115">
        <v>0</v>
      </c>
      <c r="L18" s="1115">
        <v>2</v>
      </c>
      <c r="M18" s="1277" t="s">
        <v>771</v>
      </c>
      <c r="N18" s="1115">
        <v>2</v>
      </c>
      <c r="O18" s="1115">
        <f t="shared" si="1"/>
        <v>4</v>
      </c>
      <c r="P18" s="1113" t="s">
        <v>805</v>
      </c>
      <c r="Q18" s="1113"/>
      <c r="R18" s="1115">
        <v>2</v>
      </c>
      <c r="S18" s="1115">
        <v>2</v>
      </c>
      <c r="T18" s="1115">
        <v>2</v>
      </c>
      <c r="U18" s="1115">
        <v>2</v>
      </c>
      <c r="V18" s="1115">
        <f t="shared" si="2"/>
        <v>8</v>
      </c>
      <c r="W18" s="1113" t="s">
        <v>805</v>
      </c>
    </row>
    <row r="19" spans="1:23" s="1108" customFormat="1" ht="12" customHeight="1">
      <c r="A19" s="1109"/>
      <c r="B19" s="1110">
        <v>16</v>
      </c>
      <c r="C19" s="1111" t="s">
        <v>818</v>
      </c>
      <c r="D19" s="1113">
        <f t="shared" si="3"/>
        <v>3</v>
      </c>
      <c r="E19" s="1113">
        <f t="shared" si="4"/>
        <v>1</v>
      </c>
      <c r="F19" s="1113">
        <f t="shared" si="5"/>
        <v>6</v>
      </c>
      <c r="G19" s="1113">
        <f t="shared" si="7"/>
        <v>5</v>
      </c>
      <c r="H19" s="1113">
        <f t="shared" si="8"/>
        <v>15</v>
      </c>
      <c r="I19" s="1113">
        <f>IF(P19="－",0,(IF(P19="＝",0,P19))+IF(W19="－",0,(IF(W19="＝",0,W19))))</f>
        <v>167</v>
      </c>
      <c r="J19" s="1113"/>
      <c r="K19" s="1115">
        <v>0</v>
      </c>
      <c r="L19" s="1115">
        <v>0</v>
      </c>
      <c r="M19" s="1115">
        <v>1</v>
      </c>
      <c r="N19" s="1115">
        <v>2</v>
      </c>
      <c r="O19" s="1115">
        <f t="shared" si="1"/>
        <v>3</v>
      </c>
      <c r="P19" s="1121">
        <v>60</v>
      </c>
      <c r="Q19" s="1113"/>
      <c r="R19" s="1115">
        <v>3</v>
      </c>
      <c r="S19" s="1115">
        <v>1</v>
      </c>
      <c r="T19" s="1115">
        <v>5</v>
      </c>
      <c r="U19" s="1115">
        <v>3</v>
      </c>
      <c r="V19" s="1115">
        <f t="shared" si="2"/>
        <v>12</v>
      </c>
      <c r="W19" s="1121">
        <v>107</v>
      </c>
    </row>
    <row r="20" spans="1:23" s="1108" customFormat="1" ht="12" customHeight="1">
      <c r="A20" s="1109"/>
      <c r="B20" s="1110">
        <v>17</v>
      </c>
      <c r="C20" s="1111" t="s">
        <v>794</v>
      </c>
      <c r="D20" s="1113" t="s">
        <v>850</v>
      </c>
      <c r="E20" s="1113" t="s">
        <v>850</v>
      </c>
      <c r="F20" s="1113" t="s">
        <v>850</v>
      </c>
      <c r="G20" s="1113" t="s">
        <v>850</v>
      </c>
      <c r="H20" s="1113" t="s">
        <v>850</v>
      </c>
      <c r="I20" s="1113" t="s">
        <v>850</v>
      </c>
      <c r="J20" s="1113"/>
      <c r="K20" s="1113" t="s">
        <v>850</v>
      </c>
      <c r="L20" s="1113" t="s">
        <v>850</v>
      </c>
      <c r="M20" s="1113" t="s">
        <v>850</v>
      </c>
      <c r="N20" s="1113" t="s">
        <v>850</v>
      </c>
      <c r="O20" s="1113" t="s">
        <v>850</v>
      </c>
      <c r="P20" s="1113" t="s">
        <v>850</v>
      </c>
      <c r="Q20" s="1113"/>
      <c r="R20" s="1113" t="s">
        <v>850</v>
      </c>
      <c r="S20" s="1113" t="s">
        <v>850</v>
      </c>
      <c r="T20" s="1113" t="s">
        <v>850</v>
      </c>
      <c r="U20" s="1113" t="s">
        <v>850</v>
      </c>
      <c r="V20" s="1113" t="s">
        <v>850</v>
      </c>
      <c r="W20" s="1113" t="s">
        <v>850</v>
      </c>
    </row>
    <row r="21" spans="1:23" s="1108" customFormat="1" ht="12" customHeight="1">
      <c r="A21" s="1109"/>
      <c r="B21" s="1110">
        <v>18</v>
      </c>
      <c r="C21" s="1111" t="s">
        <v>795</v>
      </c>
      <c r="D21" s="1113">
        <f aca="true" t="shared" si="9" ref="D21:D35">IF(K21="－",0,(IF(K21="＝",0,K21))+IF(R21="－",0,(IF(R21="＝",0,R21))))</f>
        <v>12</v>
      </c>
      <c r="E21" s="1113">
        <f aca="true" t="shared" si="10" ref="E21:E35">IF(L21="－",0,(IF(L21="＝",0,L21))+IF(S21="－",0,(IF(S21="＝",0,S21))))</f>
        <v>12</v>
      </c>
      <c r="F21" s="1113">
        <f aca="true" t="shared" si="11" ref="F21:F35">IF(M21="－",0,(IF(M21="＝",0,M21))+IF(T21="－",0,(IF(T21="＝",0,T21))))</f>
        <v>12</v>
      </c>
      <c r="G21" s="1113">
        <f aca="true" t="shared" si="12" ref="G21:G35">IF(N21="－",0,(IF(N21="＝",0,N21))+IF(U21="－",0,(IF(U21="＝",0,U21))))</f>
        <v>12</v>
      </c>
      <c r="H21" s="1113">
        <f aca="true" t="shared" si="13" ref="H21:H35">IF(O21="－",0,(IF(O21="＝",0,O21))+IF(V21="－",0,(IF(V21="＝",0,V21))))</f>
        <v>48</v>
      </c>
      <c r="I21" s="1113" t="s">
        <v>849</v>
      </c>
      <c r="J21" s="1113"/>
      <c r="K21" s="1113">
        <v>6</v>
      </c>
      <c r="L21" s="1113">
        <v>6</v>
      </c>
      <c r="M21" s="1113">
        <v>6</v>
      </c>
      <c r="N21" s="1113">
        <v>6</v>
      </c>
      <c r="O21" s="1113">
        <f aca="true" t="shared" si="14" ref="O21:O35">SUM(K21:N21)</f>
        <v>24</v>
      </c>
      <c r="P21" s="1113" t="s">
        <v>849</v>
      </c>
      <c r="Q21" s="1113"/>
      <c r="R21" s="1113">
        <v>6</v>
      </c>
      <c r="S21" s="1113">
        <v>6</v>
      </c>
      <c r="T21" s="1113">
        <v>6</v>
      </c>
      <c r="U21" s="1113">
        <v>6</v>
      </c>
      <c r="V21" s="1113">
        <f aca="true" t="shared" si="15" ref="V21:V36">SUM(R21:U21)</f>
        <v>24</v>
      </c>
      <c r="W21" s="1113" t="s">
        <v>849</v>
      </c>
    </row>
    <row r="22" spans="1:23" s="1108" customFormat="1" ht="12" customHeight="1">
      <c r="A22" s="1109"/>
      <c r="B22" s="1110">
        <v>19</v>
      </c>
      <c r="C22" s="1111" t="s">
        <v>819</v>
      </c>
      <c r="D22" s="1113">
        <f t="shared" si="9"/>
        <v>6</v>
      </c>
      <c r="E22" s="1113">
        <f t="shared" si="10"/>
        <v>11</v>
      </c>
      <c r="F22" s="1113">
        <f t="shared" si="11"/>
        <v>31</v>
      </c>
      <c r="G22" s="1113">
        <f t="shared" si="12"/>
        <v>24</v>
      </c>
      <c r="H22" s="1113">
        <f t="shared" si="13"/>
        <v>72</v>
      </c>
      <c r="I22" s="1113">
        <f>IF(P22="－",0,(IF(P22="＝",0,P22))+IF(W22="－",0,(IF(W22="＝",0,W22))))</f>
        <v>30</v>
      </c>
      <c r="J22" s="1113"/>
      <c r="K22" s="1115">
        <v>3</v>
      </c>
      <c r="L22" s="1115">
        <v>6</v>
      </c>
      <c r="M22" s="1115">
        <v>11</v>
      </c>
      <c r="N22" s="1115">
        <v>12</v>
      </c>
      <c r="O22" s="1115">
        <f t="shared" si="14"/>
        <v>32</v>
      </c>
      <c r="P22" s="1121">
        <v>9</v>
      </c>
      <c r="Q22" s="1113"/>
      <c r="R22" s="1115">
        <v>3</v>
      </c>
      <c r="S22" s="1115">
        <v>5</v>
      </c>
      <c r="T22" s="1115">
        <v>20</v>
      </c>
      <c r="U22" s="1115">
        <v>12</v>
      </c>
      <c r="V22" s="1115">
        <f t="shared" si="15"/>
        <v>40</v>
      </c>
      <c r="W22" s="1121">
        <v>21</v>
      </c>
    </row>
    <row r="23" spans="1:23" s="1108" customFormat="1" ht="12" customHeight="1">
      <c r="A23" s="1109"/>
      <c r="B23" s="1110">
        <v>20</v>
      </c>
      <c r="C23" s="1111" t="s">
        <v>820</v>
      </c>
      <c r="D23" s="1113">
        <f t="shared" si="9"/>
        <v>0</v>
      </c>
      <c r="E23" s="1113">
        <f t="shared" si="10"/>
        <v>2</v>
      </c>
      <c r="F23" s="1113">
        <f t="shared" si="11"/>
        <v>4</v>
      </c>
      <c r="G23" s="1113">
        <f t="shared" si="12"/>
        <v>2</v>
      </c>
      <c r="H23" s="1113">
        <f t="shared" si="13"/>
        <v>8</v>
      </c>
      <c r="I23" s="1113">
        <f>IF(P23="－",0,(IF(P23="＝",0,P23))+IF(W23="－",0,(IF(W23="＝",0,W23))))</f>
        <v>3</v>
      </c>
      <c r="J23" s="1113"/>
      <c r="K23" s="1277" t="s">
        <v>771</v>
      </c>
      <c r="L23" s="1277" t="s">
        <v>771</v>
      </c>
      <c r="M23" s="1115">
        <v>0</v>
      </c>
      <c r="N23" s="1277" t="s">
        <v>771</v>
      </c>
      <c r="O23" s="1115">
        <f t="shared" si="14"/>
        <v>0</v>
      </c>
      <c r="P23" s="1121">
        <v>1</v>
      </c>
      <c r="Q23" s="1113"/>
      <c r="R23" s="1115">
        <v>0</v>
      </c>
      <c r="S23" s="1115">
        <v>2</v>
      </c>
      <c r="T23" s="1115">
        <v>4</v>
      </c>
      <c r="U23" s="1115">
        <v>2</v>
      </c>
      <c r="V23" s="1115">
        <f t="shared" si="15"/>
        <v>8</v>
      </c>
      <c r="W23" s="1121">
        <v>2</v>
      </c>
    </row>
    <row r="24" spans="1:23" s="1108" customFormat="1" ht="12" customHeight="1">
      <c r="A24" s="1109"/>
      <c r="B24" s="1110">
        <v>21</v>
      </c>
      <c r="C24" s="1111" t="s">
        <v>821</v>
      </c>
      <c r="D24" s="1113">
        <f t="shared" si="9"/>
        <v>31</v>
      </c>
      <c r="E24" s="1113">
        <f t="shared" si="10"/>
        <v>11</v>
      </c>
      <c r="F24" s="1113">
        <f t="shared" si="11"/>
        <v>2</v>
      </c>
      <c r="G24" s="1113">
        <f t="shared" si="12"/>
        <v>6</v>
      </c>
      <c r="H24" s="1113">
        <f t="shared" si="13"/>
        <v>50</v>
      </c>
      <c r="I24" s="1113" t="s">
        <v>849</v>
      </c>
      <c r="J24" s="1113"/>
      <c r="K24" s="1115">
        <v>8</v>
      </c>
      <c r="L24" s="1115">
        <v>2</v>
      </c>
      <c r="M24" s="1115">
        <v>1</v>
      </c>
      <c r="N24" s="1115">
        <v>4</v>
      </c>
      <c r="O24" s="1115">
        <f t="shared" si="14"/>
        <v>15</v>
      </c>
      <c r="P24" s="1113" t="s">
        <v>849</v>
      </c>
      <c r="Q24" s="1113"/>
      <c r="R24" s="1115">
        <v>23</v>
      </c>
      <c r="S24" s="1115">
        <v>9</v>
      </c>
      <c r="T24" s="1115">
        <v>1</v>
      </c>
      <c r="U24" s="1115">
        <v>2</v>
      </c>
      <c r="V24" s="1115">
        <f t="shared" si="15"/>
        <v>35</v>
      </c>
      <c r="W24" s="1113" t="s">
        <v>849</v>
      </c>
    </row>
    <row r="25" spans="1:23" s="1108" customFormat="1" ht="12" customHeight="1">
      <c r="A25" s="1109"/>
      <c r="B25" s="1110">
        <v>22</v>
      </c>
      <c r="C25" s="1111" t="s">
        <v>822</v>
      </c>
      <c r="D25" s="1113">
        <f t="shared" si="9"/>
        <v>63</v>
      </c>
      <c r="E25" s="1113">
        <f t="shared" si="10"/>
        <v>65</v>
      </c>
      <c r="F25" s="1113">
        <f t="shared" si="11"/>
        <v>61</v>
      </c>
      <c r="G25" s="1113">
        <f t="shared" si="12"/>
        <v>87</v>
      </c>
      <c r="H25" s="1113">
        <f t="shared" si="13"/>
        <v>276</v>
      </c>
      <c r="I25" s="1113">
        <f>IF(P25="－",0,(IF(P25="＝",0,P25))+IF(W25="－",0,(IF(W25="＝",0,W25))))</f>
        <v>397</v>
      </c>
      <c r="J25" s="1113"/>
      <c r="K25" s="1130">
        <v>17</v>
      </c>
      <c r="L25" s="1130">
        <v>17</v>
      </c>
      <c r="M25" s="1130">
        <v>11</v>
      </c>
      <c r="N25" s="1130">
        <v>39</v>
      </c>
      <c r="O25" s="1130">
        <f t="shared" si="14"/>
        <v>84</v>
      </c>
      <c r="P25" s="1121">
        <v>161</v>
      </c>
      <c r="Q25" s="1113"/>
      <c r="R25" s="1130">
        <v>46</v>
      </c>
      <c r="S25" s="1130">
        <v>48</v>
      </c>
      <c r="T25" s="1130">
        <v>50</v>
      </c>
      <c r="U25" s="1130">
        <v>48</v>
      </c>
      <c r="V25" s="1130">
        <f t="shared" si="15"/>
        <v>192</v>
      </c>
      <c r="W25" s="1121">
        <v>236</v>
      </c>
    </row>
    <row r="26" spans="1:23" s="1108" customFormat="1" ht="12" customHeight="1">
      <c r="A26" s="1109"/>
      <c r="B26" s="1110">
        <v>23</v>
      </c>
      <c r="C26" s="1111" t="s">
        <v>823</v>
      </c>
      <c r="D26" s="1113">
        <f t="shared" si="9"/>
        <v>26</v>
      </c>
      <c r="E26" s="1113">
        <f t="shared" si="10"/>
        <v>19</v>
      </c>
      <c r="F26" s="1113">
        <f t="shared" si="11"/>
        <v>17</v>
      </c>
      <c r="G26" s="1113">
        <f t="shared" si="12"/>
        <v>28</v>
      </c>
      <c r="H26" s="1113">
        <f t="shared" si="13"/>
        <v>90</v>
      </c>
      <c r="I26" s="1113">
        <f>IF(P26="－",0,(IF(P26="＝",0,P26))+IF(W26="－",0,(IF(W26="＝",0,W26))))</f>
        <v>72</v>
      </c>
      <c r="J26" s="1113"/>
      <c r="K26" s="1130">
        <v>11</v>
      </c>
      <c r="L26" s="1130">
        <v>3</v>
      </c>
      <c r="M26" s="1130">
        <v>6</v>
      </c>
      <c r="N26" s="1130">
        <v>12</v>
      </c>
      <c r="O26" s="1130">
        <f t="shared" si="14"/>
        <v>32</v>
      </c>
      <c r="P26" s="1121">
        <v>27</v>
      </c>
      <c r="Q26" s="1113"/>
      <c r="R26" s="1130">
        <v>15</v>
      </c>
      <c r="S26" s="1130">
        <v>16</v>
      </c>
      <c r="T26" s="1130">
        <v>11</v>
      </c>
      <c r="U26" s="1130">
        <v>16</v>
      </c>
      <c r="V26" s="1130">
        <f t="shared" si="15"/>
        <v>58</v>
      </c>
      <c r="W26" s="1121">
        <v>45</v>
      </c>
    </row>
    <row r="27" spans="1:23" s="1108" customFormat="1" ht="12" customHeight="1">
      <c r="A27" s="1109"/>
      <c r="B27" s="1110">
        <v>24</v>
      </c>
      <c r="C27" s="1111" t="s">
        <v>824</v>
      </c>
      <c r="D27" s="1113">
        <f t="shared" si="9"/>
        <v>9</v>
      </c>
      <c r="E27" s="1113">
        <f t="shared" si="10"/>
        <v>10</v>
      </c>
      <c r="F27" s="1113">
        <f t="shared" si="11"/>
        <v>11</v>
      </c>
      <c r="G27" s="1113">
        <f t="shared" si="12"/>
        <v>3</v>
      </c>
      <c r="H27" s="1113">
        <f t="shared" si="13"/>
        <v>33</v>
      </c>
      <c r="I27" s="1113" t="s">
        <v>760</v>
      </c>
      <c r="J27" s="1113"/>
      <c r="K27" s="1130">
        <v>2</v>
      </c>
      <c r="L27" s="1130">
        <v>2</v>
      </c>
      <c r="M27" s="1130">
        <v>1</v>
      </c>
      <c r="N27" s="1130">
        <v>1</v>
      </c>
      <c r="O27" s="1130">
        <f t="shared" si="14"/>
        <v>6</v>
      </c>
      <c r="P27" s="1113" t="s">
        <v>760</v>
      </c>
      <c r="Q27" s="1113"/>
      <c r="R27" s="1130">
        <v>7</v>
      </c>
      <c r="S27" s="1130">
        <v>8</v>
      </c>
      <c r="T27" s="1130">
        <v>10</v>
      </c>
      <c r="U27" s="1130">
        <v>2</v>
      </c>
      <c r="V27" s="1130">
        <f t="shared" si="15"/>
        <v>27</v>
      </c>
      <c r="W27" s="1113" t="s">
        <v>760</v>
      </c>
    </row>
    <row r="28" spans="1:23" s="1108" customFormat="1" ht="12" customHeight="1">
      <c r="A28" s="1109"/>
      <c r="B28" s="1110">
        <v>25</v>
      </c>
      <c r="C28" s="1111" t="s">
        <v>825</v>
      </c>
      <c r="D28" s="1113">
        <f t="shared" si="9"/>
        <v>18</v>
      </c>
      <c r="E28" s="1113">
        <f t="shared" si="10"/>
        <v>13</v>
      </c>
      <c r="F28" s="1113">
        <f t="shared" si="11"/>
        <v>24</v>
      </c>
      <c r="G28" s="1113">
        <f t="shared" si="12"/>
        <v>11</v>
      </c>
      <c r="H28" s="1113">
        <f t="shared" si="13"/>
        <v>66</v>
      </c>
      <c r="I28" s="1113">
        <f>IF(P28="－",0,(IF(P28="＝",0,P28))+IF(W28="－",0,(IF(W28="＝",0,W28))))</f>
        <v>17</v>
      </c>
      <c r="J28" s="1113"/>
      <c r="K28" s="1130">
        <v>4</v>
      </c>
      <c r="L28" s="1130">
        <v>5</v>
      </c>
      <c r="M28" s="1130">
        <v>8</v>
      </c>
      <c r="N28" s="1130">
        <v>4</v>
      </c>
      <c r="O28" s="1130">
        <f t="shared" si="14"/>
        <v>21</v>
      </c>
      <c r="P28" s="1121">
        <v>9</v>
      </c>
      <c r="Q28" s="1113"/>
      <c r="R28" s="1130">
        <v>14</v>
      </c>
      <c r="S28" s="1130">
        <v>8</v>
      </c>
      <c r="T28" s="1130">
        <v>16</v>
      </c>
      <c r="U28" s="1130">
        <v>7</v>
      </c>
      <c r="V28" s="1130">
        <f t="shared" si="15"/>
        <v>45</v>
      </c>
      <c r="W28" s="1121">
        <v>8</v>
      </c>
    </row>
    <row r="29" spans="1:23" s="1108" customFormat="1" ht="12" customHeight="1">
      <c r="A29" s="1109"/>
      <c r="B29" s="1110">
        <v>26</v>
      </c>
      <c r="C29" s="1111" t="s">
        <v>826</v>
      </c>
      <c r="D29" s="1113">
        <f t="shared" si="9"/>
        <v>1</v>
      </c>
      <c r="E29" s="1113">
        <f t="shared" si="10"/>
        <v>2</v>
      </c>
      <c r="F29" s="1113">
        <f t="shared" si="11"/>
        <v>1</v>
      </c>
      <c r="G29" s="1113">
        <f t="shared" si="12"/>
        <v>5</v>
      </c>
      <c r="H29" s="1113">
        <f t="shared" si="13"/>
        <v>9</v>
      </c>
      <c r="I29" s="1113" t="s">
        <v>803</v>
      </c>
      <c r="J29" s="1113"/>
      <c r="K29" s="1130">
        <v>0</v>
      </c>
      <c r="L29" s="1130">
        <v>1</v>
      </c>
      <c r="M29" s="1130">
        <v>1</v>
      </c>
      <c r="N29" s="1130">
        <v>1</v>
      </c>
      <c r="O29" s="1130">
        <f t="shared" si="14"/>
        <v>3</v>
      </c>
      <c r="P29" s="1113" t="s">
        <v>803</v>
      </c>
      <c r="Q29" s="1113"/>
      <c r="R29" s="1130">
        <v>1</v>
      </c>
      <c r="S29" s="1130">
        <v>1</v>
      </c>
      <c r="T29" s="1130">
        <v>0</v>
      </c>
      <c r="U29" s="1130">
        <v>4</v>
      </c>
      <c r="V29" s="1130">
        <f t="shared" si="15"/>
        <v>6</v>
      </c>
      <c r="W29" s="1113" t="s">
        <v>803</v>
      </c>
    </row>
    <row r="30" spans="1:23" s="1108" customFormat="1" ht="12" customHeight="1">
      <c r="A30" s="1109"/>
      <c r="B30" s="1110">
        <v>27</v>
      </c>
      <c r="C30" s="1111" t="s">
        <v>827</v>
      </c>
      <c r="D30" s="1113">
        <f t="shared" si="9"/>
        <v>48</v>
      </c>
      <c r="E30" s="1113">
        <f t="shared" si="10"/>
        <v>5</v>
      </c>
      <c r="F30" s="1113">
        <f t="shared" si="11"/>
        <v>13</v>
      </c>
      <c r="G30" s="1113">
        <f t="shared" si="12"/>
        <v>11</v>
      </c>
      <c r="H30" s="1113">
        <f t="shared" si="13"/>
        <v>77</v>
      </c>
      <c r="I30" s="1113" t="s">
        <v>849</v>
      </c>
      <c r="J30" s="1113"/>
      <c r="K30" s="1115">
        <v>19</v>
      </c>
      <c r="L30" s="1115">
        <v>0</v>
      </c>
      <c r="M30" s="1115">
        <v>4</v>
      </c>
      <c r="N30" s="1115">
        <v>5</v>
      </c>
      <c r="O30" s="1115">
        <f t="shared" si="14"/>
        <v>28</v>
      </c>
      <c r="P30" s="1113" t="s">
        <v>849</v>
      </c>
      <c r="Q30" s="1113"/>
      <c r="R30" s="1115">
        <v>29</v>
      </c>
      <c r="S30" s="1115">
        <v>5</v>
      </c>
      <c r="T30" s="1115">
        <v>9</v>
      </c>
      <c r="U30" s="1115">
        <v>6</v>
      </c>
      <c r="V30" s="1115">
        <f t="shared" si="15"/>
        <v>49</v>
      </c>
      <c r="W30" s="1113" t="s">
        <v>849</v>
      </c>
    </row>
    <row r="31" spans="1:23" s="1108" customFormat="1" ht="12" customHeight="1">
      <c r="A31" s="1109"/>
      <c r="B31" s="1110">
        <v>28</v>
      </c>
      <c r="C31" s="1111" t="s">
        <v>828</v>
      </c>
      <c r="D31" s="1113">
        <f t="shared" si="9"/>
        <v>32</v>
      </c>
      <c r="E31" s="1113">
        <f t="shared" si="10"/>
        <v>3</v>
      </c>
      <c r="F31" s="1113">
        <f t="shared" si="11"/>
        <v>5</v>
      </c>
      <c r="G31" s="1113">
        <f t="shared" si="12"/>
        <v>0</v>
      </c>
      <c r="H31" s="1113">
        <f t="shared" si="13"/>
        <v>40</v>
      </c>
      <c r="I31" s="1113" t="s">
        <v>849</v>
      </c>
      <c r="J31" s="1113"/>
      <c r="K31" s="1123">
        <v>10</v>
      </c>
      <c r="L31" s="1123">
        <v>1</v>
      </c>
      <c r="M31" s="1123">
        <v>2</v>
      </c>
      <c r="N31" s="1123">
        <v>0</v>
      </c>
      <c r="O31" s="1123">
        <f t="shared" si="14"/>
        <v>13</v>
      </c>
      <c r="P31" s="1113" t="s">
        <v>849</v>
      </c>
      <c r="Q31" s="1113"/>
      <c r="R31" s="1123">
        <v>22</v>
      </c>
      <c r="S31" s="1123">
        <v>2</v>
      </c>
      <c r="T31" s="1123">
        <v>3</v>
      </c>
      <c r="U31" s="1279" t="s">
        <v>771</v>
      </c>
      <c r="V31" s="1123">
        <f t="shared" si="15"/>
        <v>27</v>
      </c>
      <c r="W31" s="1113" t="s">
        <v>849</v>
      </c>
    </row>
    <row r="32" spans="1:23" s="1108" customFormat="1" ht="12" customHeight="1">
      <c r="A32" s="1109"/>
      <c r="B32" s="1110">
        <v>29</v>
      </c>
      <c r="C32" s="1111" t="s">
        <v>829</v>
      </c>
      <c r="D32" s="1113">
        <f t="shared" si="9"/>
        <v>63</v>
      </c>
      <c r="E32" s="1113">
        <f t="shared" si="10"/>
        <v>30</v>
      </c>
      <c r="F32" s="1113">
        <f t="shared" si="11"/>
        <v>40</v>
      </c>
      <c r="G32" s="1113">
        <f t="shared" si="12"/>
        <v>28</v>
      </c>
      <c r="H32" s="1113">
        <f t="shared" si="13"/>
        <v>161</v>
      </c>
      <c r="I32" s="1113" t="s">
        <v>849</v>
      </c>
      <c r="J32" s="1113"/>
      <c r="K32" s="1115">
        <v>18</v>
      </c>
      <c r="L32" s="1115">
        <v>11</v>
      </c>
      <c r="M32" s="1115">
        <v>16</v>
      </c>
      <c r="N32" s="1115">
        <v>9</v>
      </c>
      <c r="O32" s="1115">
        <f t="shared" si="14"/>
        <v>54</v>
      </c>
      <c r="P32" s="1113" t="s">
        <v>849</v>
      </c>
      <c r="Q32" s="1113"/>
      <c r="R32" s="1115">
        <v>45</v>
      </c>
      <c r="S32" s="1115">
        <v>19</v>
      </c>
      <c r="T32" s="1115">
        <v>24</v>
      </c>
      <c r="U32" s="1115">
        <v>19</v>
      </c>
      <c r="V32" s="1115">
        <f t="shared" si="15"/>
        <v>107</v>
      </c>
      <c r="W32" s="1113" t="s">
        <v>849</v>
      </c>
    </row>
    <row r="33" spans="1:23" s="1108" customFormat="1" ht="12" customHeight="1">
      <c r="A33" s="1109"/>
      <c r="B33" s="1110">
        <v>30</v>
      </c>
      <c r="C33" s="1111" t="s">
        <v>830</v>
      </c>
      <c r="D33" s="1113">
        <f t="shared" si="9"/>
        <v>36</v>
      </c>
      <c r="E33" s="1113">
        <f t="shared" si="10"/>
        <v>41</v>
      </c>
      <c r="F33" s="1113">
        <f t="shared" si="11"/>
        <v>42</v>
      </c>
      <c r="G33" s="1113">
        <f t="shared" si="12"/>
        <v>29</v>
      </c>
      <c r="H33" s="1113">
        <f t="shared" si="13"/>
        <v>148</v>
      </c>
      <c r="I33" s="1113" t="s">
        <v>849</v>
      </c>
      <c r="J33" s="1113"/>
      <c r="K33" s="1115">
        <v>13</v>
      </c>
      <c r="L33" s="1115">
        <v>12</v>
      </c>
      <c r="M33" s="1115">
        <v>14</v>
      </c>
      <c r="N33" s="1115">
        <v>10</v>
      </c>
      <c r="O33" s="1115">
        <f t="shared" si="14"/>
        <v>49</v>
      </c>
      <c r="P33" s="1113" t="s">
        <v>849</v>
      </c>
      <c r="Q33" s="1113"/>
      <c r="R33" s="1115">
        <v>23</v>
      </c>
      <c r="S33" s="1115">
        <v>29</v>
      </c>
      <c r="T33" s="1115">
        <v>28</v>
      </c>
      <c r="U33" s="1115">
        <v>19</v>
      </c>
      <c r="V33" s="1115">
        <f t="shared" si="15"/>
        <v>99</v>
      </c>
      <c r="W33" s="1113" t="s">
        <v>849</v>
      </c>
    </row>
    <row r="34" spans="1:23" s="1108" customFormat="1" ht="12" customHeight="1">
      <c r="A34" s="1109"/>
      <c r="B34" s="1110">
        <v>31</v>
      </c>
      <c r="C34" s="1111" t="s">
        <v>831</v>
      </c>
      <c r="D34" s="1113">
        <f t="shared" si="9"/>
        <v>9</v>
      </c>
      <c r="E34" s="1113">
        <f t="shared" si="10"/>
        <v>4</v>
      </c>
      <c r="F34" s="1113">
        <f t="shared" si="11"/>
        <v>15</v>
      </c>
      <c r="G34" s="1113">
        <f t="shared" si="12"/>
        <v>6</v>
      </c>
      <c r="H34" s="1113">
        <f t="shared" si="13"/>
        <v>34</v>
      </c>
      <c r="I34" s="1113">
        <f>IF(P34="－",0,(IF(P34="＝",0,P34))+IF(W34="－",0,(IF(W34="＝",0,W34))))</f>
        <v>13</v>
      </c>
      <c r="J34" s="1113"/>
      <c r="K34" s="1115">
        <v>6</v>
      </c>
      <c r="L34" s="1115">
        <v>1</v>
      </c>
      <c r="M34" s="1115">
        <v>1</v>
      </c>
      <c r="N34" s="1115">
        <v>2</v>
      </c>
      <c r="O34" s="1115">
        <f t="shared" si="14"/>
        <v>10</v>
      </c>
      <c r="P34" s="1121">
        <v>5</v>
      </c>
      <c r="Q34" s="1113"/>
      <c r="R34" s="1115">
        <v>3</v>
      </c>
      <c r="S34" s="1115">
        <v>3</v>
      </c>
      <c r="T34" s="1115">
        <v>14</v>
      </c>
      <c r="U34" s="1115">
        <v>4</v>
      </c>
      <c r="V34" s="1115">
        <f t="shared" si="15"/>
        <v>24</v>
      </c>
      <c r="W34" s="1121">
        <v>8</v>
      </c>
    </row>
    <row r="35" spans="1:23" s="1108" customFormat="1" ht="12" customHeight="1">
      <c r="A35" s="1109"/>
      <c r="B35" s="1110">
        <v>32</v>
      </c>
      <c r="C35" s="1111" t="s">
        <v>832</v>
      </c>
      <c r="D35" s="1113">
        <f t="shared" si="9"/>
        <v>23</v>
      </c>
      <c r="E35" s="1113">
        <f t="shared" si="10"/>
        <v>13</v>
      </c>
      <c r="F35" s="1113">
        <f t="shared" si="11"/>
        <v>24</v>
      </c>
      <c r="G35" s="1113">
        <f t="shared" si="12"/>
        <v>20</v>
      </c>
      <c r="H35" s="1113">
        <f t="shared" si="13"/>
        <v>80</v>
      </c>
      <c r="I35" s="1113" t="s">
        <v>760</v>
      </c>
      <c r="J35" s="1113"/>
      <c r="K35" s="1115">
        <v>6</v>
      </c>
      <c r="L35" s="1115">
        <v>5</v>
      </c>
      <c r="M35" s="1115">
        <v>9</v>
      </c>
      <c r="N35" s="1115">
        <v>7</v>
      </c>
      <c r="O35" s="1115">
        <f t="shared" si="14"/>
        <v>27</v>
      </c>
      <c r="P35" s="1113" t="s">
        <v>760</v>
      </c>
      <c r="Q35" s="1113"/>
      <c r="R35" s="1115">
        <v>17</v>
      </c>
      <c r="S35" s="1115">
        <v>8</v>
      </c>
      <c r="T35" s="1115">
        <v>15</v>
      </c>
      <c r="U35" s="1115">
        <v>13</v>
      </c>
      <c r="V35" s="1115">
        <f t="shared" si="15"/>
        <v>53</v>
      </c>
      <c r="W35" s="1113" t="s">
        <v>760</v>
      </c>
    </row>
    <row r="36" spans="1:23" s="1108" customFormat="1" ht="13.5" customHeight="1" thickBot="1">
      <c r="A36" s="1109"/>
      <c r="B36" s="1133">
        <v>33</v>
      </c>
      <c r="C36" s="1134" t="s">
        <v>833</v>
      </c>
      <c r="D36" s="1277" t="s">
        <v>771</v>
      </c>
      <c r="E36" s="1277" t="s">
        <v>771</v>
      </c>
      <c r="F36" s="1135">
        <f>IF(M36="－",0,(IF(M36="＝",0,M36))+IF(T36="－",0,(IF(T36="＝",0,T36))))</f>
        <v>1</v>
      </c>
      <c r="G36" s="1135">
        <f>IF(N36="－",0,(IF(N36="＝",0,N36))+IF(U36="－",0,(IF(U36="＝",0,U36))))</f>
        <v>0</v>
      </c>
      <c r="H36" s="1135">
        <f>IF(O36="－",0,(IF(O36="＝",0,O36))+IF(V36="－",0,(IF(V36="＝",0,V36))))</f>
        <v>1</v>
      </c>
      <c r="I36" s="1135">
        <f>IF(P36="－",0,(IF(P36="＝",0,P36))+IF(W36="－",0,(IF(W36="＝",0,W36))))</f>
        <v>5</v>
      </c>
      <c r="J36" s="1282"/>
      <c r="K36" s="1277" t="s">
        <v>771</v>
      </c>
      <c r="L36" s="1277" t="s">
        <v>771</v>
      </c>
      <c r="M36" s="1277" t="s">
        <v>771</v>
      </c>
      <c r="N36" s="1277" t="s">
        <v>771</v>
      </c>
      <c r="O36" s="1277" t="s">
        <v>771</v>
      </c>
      <c r="P36" s="1121">
        <v>2</v>
      </c>
      <c r="Q36" s="1282"/>
      <c r="R36" s="1277" t="s">
        <v>771</v>
      </c>
      <c r="S36" s="1277" t="s">
        <v>771</v>
      </c>
      <c r="T36" s="1115">
        <v>1</v>
      </c>
      <c r="U36" s="1115">
        <v>0</v>
      </c>
      <c r="V36" s="1115">
        <f t="shared" si="15"/>
        <v>1</v>
      </c>
      <c r="W36" s="1121">
        <v>3</v>
      </c>
    </row>
    <row r="37" spans="1:23" s="1108" customFormat="1" ht="15.75" customHeight="1" thickBot="1">
      <c r="A37" s="1109"/>
      <c r="B37" s="1137"/>
      <c r="C37" s="1138" t="s">
        <v>845</v>
      </c>
      <c r="D37" s="1139">
        <f>SUM(D4:D36)</f>
        <v>469</v>
      </c>
      <c r="E37" s="1139">
        <f>SUM(E4:E36)</f>
        <v>321</v>
      </c>
      <c r="F37" s="1139">
        <f>SUM(F4:F36)</f>
        <v>435</v>
      </c>
      <c r="G37" s="1139">
        <f>SUM(G4:G36)</f>
        <v>474</v>
      </c>
      <c r="H37" s="1139">
        <f>SUM(H4:H36)</f>
        <v>1699</v>
      </c>
      <c r="I37" s="1139" t="s">
        <v>772</v>
      </c>
      <c r="J37" s="1283"/>
      <c r="K37" s="1139">
        <f>SUM(K4:K36)</f>
        <v>160</v>
      </c>
      <c r="L37" s="1139">
        <f>SUM(L4:L36)</f>
        <v>94</v>
      </c>
      <c r="M37" s="1139">
        <f>SUM(M4:M36)</f>
        <v>130</v>
      </c>
      <c r="N37" s="1139">
        <f>SUM(N4:N36)</f>
        <v>204</v>
      </c>
      <c r="O37" s="1139">
        <f>SUM(O4:O36)</f>
        <v>588</v>
      </c>
      <c r="P37" s="1139" t="s">
        <v>772</v>
      </c>
      <c r="Q37" s="1283"/>
      <c r="R37" s="1139">
        <f>SUM(R4:R36)</f>
        <v>309</v>
      </c>
      <c r="S37" s="1139">
        <f>SUM(S4:S36)</f>
        <v>227</v>
      </c>
      <c r="T37" s="1139">
        <f>SUM(T4:T36)</f>
        <v>305</v>
      </c>
      <c r="U37" s="1139">
        <f>SUM(U4:U36)</f>
        <v>270</v>
      </c>
      <c r="V37" s="1139">
        <f>SUM(V4:V36)</f>
        <v>1111</v>
      </c>
      <c r="W37" s="1139" t="s">
        <v>760</v>
      </c>
    </row>
    <row r="38" spans="1:23" s="1108" customFormat="1" ht="12" customHeight="1">
      <c r="A38" s="1109"/>
      <c r="B38" s="1141">
        <v>34</v>
      </c>
      <c r="C38" s="1142" t="s">
        <v>763</v>
      </c>
      <c r="D38" s="1173" t="s">
        <v>776</v>
      </c>
      <c r="E38" s="1173" t="s">
        <v>776</v>
      </c>
      <c r="F38" s="1173" t="s">
        <v>776</v>
      </c>
      <c r="G38" s="1173" t="s">
        <v>776</v>
      </c>
      <c r="H38" s="1173" t="s">
        <v>776</v>
      </c>
      <c r="I38" s="1173" t="s">
        <v>776</v>
      </c>
      <c r="J38" s="1143"/>
      <c r="K38" s="1173" t="s">
        <v>776</v>
      </c>
      <c r="L38" s="1173" t="s">
        <v>776</v>
      </c>
      <c r="M38" s="1173" t="s">
        <v>776</v>
      </c>
      <c r="N38" s="1173" t="s">
        <v>776</v>
      </c>
      <c r="O38" s="1173" t="s">
        <v>776</v>
      </c>
      <c r="P38" s="1173" t="s">
        <v>776</v>
      </c>
      <c r="Q38" s="1143"/>
      <c r="R38" s="1173" t="s">
        <v>776</v>
      </c>
      <c r="S38" s="1173" t="s">
        <v>776</v>
      </c>
      <c r="T38" s="1173" t="s">
        <v>776</v>
      </c>
      <c r="U38" s="1173" t="s">
        <v>776</v>
      </c>
      <c r="V38" s="1173" t="s">
        <v>776</v>
      </c>
      <c r="W38" s="1173" t="s">
        <v>776</v>
      </c>
    </row>
    <row r="39" spans="1:23" s="1108" customFormat="1" ht="12" customHeight="1" thickBot="1">
      <c r="A39" s="1109"/>
      <c r="B39" s="1151">
        <v>35</v>
      </c>
      <c r="C39" s="1152" t="s">
        <v>3</v>
      </c>
      <c r="D39" s="1153">
        <v>197</v>
      </c>
      <c r="E39" s="1153">
        <v>144</v>
      </c>
      <c r="F39" s="1153">
        <v>174</v>
      </c>
      <c r="G39" s="1153">
        <v>161</v>
      </c>
      <c r="H39" s="1153">
        <v>676</v>
      </c>
      <c r="I39" s="1153">
        <v>747</v>
      </c>
      <c r="J39" s="1282"/>
      <c r="K39" s="1115">
        <v>76</v>
      </c>
      <c r="L39" s="1115">
        <v>53</v>
      </c>
      <c r="M39" s="1115">
        <v>62</v>
      </c>
      <c r="N39" s="1115">
        <v>68</v>
      </c>
      <c r="O39" s="1115">
        <f>IF(SUM(K39:N39)=0,"",SUM(K39:N39))</f>
        <v>259</v>
      </c>
      <c r="P39" s="1121">
        <v>280</v>
      </c>
      <c r="Q39" s="1282"/>
      <c r="R39" s="1115">
        <v>121</v>
      </c>
      <c r="S39" s="1115">
        <v>91</v>
      </c>
      <c r="T39" s="1115">
        <v>112</v>
      </c>
      <c r="U39" s="1115">
        <v>93</v>
      </c>
      <c r="V39" s="1115">
        <f>IF(SUM(R39:U39)=0,"",SUM(R39:U39))</f>
        <v>417</v>
      </c>
      <c r="W39" s="1121">
        <v>467</v>
      </c>
    </row>
    <row r="40" spans="1:23" s="1108" customFormat="1" ht="18" customHeight="1" thickBot="1" thickTop="1">
      <c r="A40" s="1109"/>
      <c r="B40" s="1175"/>
      <c r="C40" s="1175" t="s">
        <v>846</v>
      </c>
      <c r="D40" s="1155">
        <f>SUM(D37:D39)</f>
        <v>666</v>
      </c>
      <c r="E40" s="1155">
        <f>SUM(E37:E39)</f>
        <v>465</v>
      </c>
      <c r="F40" s="1155">
        <f>SUM(F37:F39)</f>
        <v>609</v>
      </c>
      <c r="G40" s="1155">
        <f>SUM(G37:G39)</f>
        <v>635</v>
      </c>
      <c r="H40" s="1155">
        <f>SUM(H37:H39)</f>
        <v>2375</v>
      </c>
      <c r="I40" s="1155" t="s">
        <v>772</v>
      </c>
      <c r="J40" s="1284"/>
      <c r="K40" s="1155">
        <f>SUM(K37:K39)</f>
        <v>236</v>
      </c>
      <c r="L40" s="1155">
        <f>SUM(L37:L39)</f>
        <v>147</v>
      </c>
      <c r="M40" s="1155">
        <f>SUM(M37:M39)</f>
        <v>192</v>
      </c>
      <c r="N40" s="1155">
        <f>SUM(N37:N39)</f>
        <v>272</v>
      </c>
      <c r="O40" s="1155">
        <f>SUM(O37:O39)</f>
        <v>847</v>
      </c>
      <c r="P40" s="1155" t="s">
        <v>772</v>
      </c>
      <c r="Q40" s="1284"/>
      <c r="R40" s="1155">
        <f>SUM(R37:R39)</f>
        <v>430</v>
      </c>
      <c r="S40" s="1155">
        <f>SUM(S37:S39)</f>
        <v>318</v>
      </c>
      <c r="T40" s="1155">
        <f>SUM(T37:T39)</f>
        <v>417</v>
      </c>
      <c r="U40" s="1155">
        <f>SUM(U37:U39)</f>
        <v>363</v>
      </c>
      <c r="V40" s="1155">
        <f>SUM(V37:V39)</f>
        <v>1528</v>
      </c>
      <c r="W40" s="1155" t="s">
        <v>772</v>
      </c>
    </row>
    <row r="41" spans="2:23" ht="11.25">
      <c r="B41" s="1177" t="s">
        <v>765</v>
      </c>
      <c r="D41" s="1178"/>
      <c r="E41" s="1178"/>
      <c r="F41" s="1178"/>
      <c r="G41" s="1178"/>
      <c r="H41" s="1178"/>
      <c r="I41" s="1178"/>
      <c r="J41" s="1178"/>
      <c r="K41" s="1245"/>
      <c r="L41" s="1245"/>
      <c r="M41" s="1245"/>
      <c r="N41" s="1245"/>
      <c r="O41" s="1245"/>
      <c r="P41" s="1245"/>
      <c r="Q41" s="1245"/>
      <c r="R41" s="1178"/>
      <c r="S41" s="1178"/>
      <c r="T41" s="1178"/>
      <c r="U41" s="1178"/>
      <c r="V41" s="1178"/>
      <c r="W41" s="1178"/>
    </row>
    <row r="42" spans="2:23" s="1108" customFormat="1" ht="12" customHeight="1">
      <c r="B42" s="1177" t="s">
        <v>777</v>
      </c>
      <c r="C42" s="1109"/>
      <c r="D42" s="1178"/>
      <c r="E42" s="1287"/>
      <c r="F42" s="1287"/>
      <c r="G42" s="1287"/>
      <c r="H42" s="1287"/>
      <c r="I42" s="1287"/>
      <c r="J42" s="1287"/>
      <c r="K42" s="1287"/>
      <c r="L42" s="1287"/>
      <c r="M42" s="1287"/>
      <c r="N42" s="1109"/>
      <c r="O42" s="1109"/>
      <c r="P42" s="1109"/>
      <c r="Q42" s="1109"/>
      <c r="R42" s="1109"/>
      <c r="S42" s="1109"/>
      <c r="T42" s="1109"/>
      <c r="U42" s="1109"/>
      <c r="V42" s="1109"/>
      <c r="W42" s="1109"/>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&amp;C-20-</oddFooter>
  </headerFooter>
</worksheet>
</file>

<file path=xl/worksheets/sheet15.xml><?xml version="1.0" encoding="utf-8"?>
<worksheet xmlns="http://schemas.openxmlformats.org/spreadsheetml/2006/main" xmlns:r="http://schemas.openxmlformats.org/officeDocument/2006/relationships">
  <sheetPr>
    <tabColor indexed="47"/>
  </sheetPr>
  <dimension ref="A1:W42"/>
  <sheetViews>
    <sheetView zoomScaleSheetLayoutView="100" workbookViewId="0" topLeftCell="A1">
      <pane xSplit="3" ySplit="3" topLeftCell="D13"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780</v>
      </c>
      <c r="B1" s="1081"/>
      <c r="C1" s="1081"/>
      <c r="D1" s="1082"/>
      <c r="E1" s="1082"/>
      <c r="F1" s="1082"/>
      <c r="G1" s="1082"/>
      <c r="H1" s="1082"/>
      <c r="I1" s="1082"/>
      <c r="J1" s="1082"/>
      <c r="K1" s="1083"/>
      <c r="L1" s="1083"/>
      <c r="M1" s="1083"/>
      <c r="N1" s="1083"/>
      <c r="O1" s="1083"/>
      <c r="P1" s="1083"/>
      <c r="Q1" s="1083"/>
      <c r="R1" s="1082"/>
      <c r="S1" s="1082"/>
      <c r="T1" s="1082"/>
      <c r="U1" s="1082"/>
      <c r="V1" s="1082"/>
      <c r="W1" s="1084" t="s">
        <v>775</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7" t="s">
        <v>721</v>
      </c>
      <c r="E3" s="1098" t="s">
        <v>722</v>
      </c>
      <c r="F3" s="1097" t="s">
        <v>723</v>
      </c>
      <c r="G3" s="1097" t="s">
        <v>724</v>
      </c>
      <c r="H3" s="1097" t="s">
        <v>725</v>
      </c>
      <c r="I3" s="1097" t="s">
        <v>796</v>
      </c>
      <c r="J3" s="1097"/>
      <c r="K3" s="1097" t="s">
        <v>721</v>
      </c>
      <c r="L3" s="1097" t="s">
        <v>722</v>
      </c>
      <c r="M3" s="1097" t="s">
        <v>723</v>
      </c>
      <c r="N3" s="1097" t="s">
        <v>724</v>
      </c>
      <c r="O3" s="1097" t="s">
        <v>725</v>
      </c>
      <c r="P3" s="1098" t="s">
        <v>796</v>
      </c>
      <c r="Q3" s="1097"/>
      <c r="R3" s="1097" t="s">
        <v>721</v>
      </c>
      <c r="S3" s="1097" t="s">
        <v>722</v>
      </c>
      <c r="T3" s="1097" t="s">
        <v>723</v>
      </c>
      <c r="U3" s="1097" t="s">
        <v>724</v>
      </c>
      <c r="V3" s="1097" t="s">
        <v>725</v>
      </c>
      <c r="W3" s="1097" t="s">
        <v>796</v>
      </c>
    </row>
    <row r="4" spans="1:23" s="1108" customFormat="1" ht="12" customHeight="1">
      <c r="A4" s="1100"/>
      <c r="B4" s="1101">
        <v>1</v>
      </c>
      <c r="C4" s="1102" t="s">
        <v>797</v>
      </c>
      <c r="D4" s="1275">
        <f aca="true" t="shared" si="0" ref="D4:H6">IF(K4="－",0,(IF(K4="＝",0,K4))+IF(R4="－",0,(IF(R4="＝",0,R4))))</f>
        <v>0</v>
      </c>
      <c r="E4" s="1275">
        <f t="shared" si="0"/>
        <v>0</v>
      </c>
      <c r="F4" s="1275">
        <f t="shared" si="0"/>
        <v>0</v>
      </c>
      <c r="G4" s="1275">
        <f t="shared" si="0"/>
        <v>0</v>
      </c>
      <c r="H4" s="1275">
        <f t="shared" si="0"/>
        <v>0</v>
      </c>
      <c r="I4" s="1104" t="s">
        <v>849</v>
      </c>
      <c r="J4" s="1275"/>
      <c r="K4" s="1106">
        <v>0</v>
      </c>
      <c r="L4" s="1276" t="s">
        <v>771</v>
      </c>
      <c r="M4" s="1276" t="s">
        <v>771</v>
      </c>
      <c r="N4" s="1276" t="s">
        <v>771</v>
      </c>
      <c r="O4" s="1106">
        <f aca="true" t="shared" si="1" ref="O4:O19">SUM(K4:N4)</f>
        <v>0</v>
      </c>
      <c r="P4" s="1104" t="s">
        <v>849</v>
      </c>
      <c r="Q4" s="1275"/>
      <c r="R4" s="1106">
        <v>0</v>
      </c>
      <c r="S4" s="1106">
        <v>0</v>
      </c>
      <c r="T4" s="1106">
        <v>0</v>
      </c>
      <c r="U4" s="1106">
        <v>0</v>
      </c>
      <c r="V4" s="1106">
        <f aca="true" t="shared" si="2" ref="V4:V19">SUM(R4:U4)</f>
        <v>0</v>
      </c>
      <c r="W4" s="1104" t="s">
        <v>849</v>
      </c>
    </row>
    <row r="5" spans="1:23" s="1108" customFormat="1" ht="12" customHeight="1">
      <c r="A5" s="1109"/>
      <c r="B5" s="1110">
        <v>2</v>
      </c>
      <c r="C5" s="1111" t="s">
        <v>799</v>
      </c>
      <c r="D5" s="1113">
        <f t="shared" si="0"/>
        <v>0</v>
      </c>
      <c r="E5" s="1113">
        <f t="shared" si="0"/>
        <v>0</v>
      </c>
      <c r="F5" s="1113">
        <f t="shared" si="0"/>
        <v>7</v>
      </c>
      <c r="G5" s="1113">
        <f t="shared" si="0"/>
        <v>9</v>
      </c>
      <c r="H5" s="1113">
        <f t="shared" si="0"/>
        <v>16</v>
      </c>
      <c r="I5" s="1113" t="s">
        <v>800</v>
      </c>
      <c r="J5" s="1113"/>
      <c r="K5" s="1115">
        <v>0</v>
      </c>
      <c r="L5" s="1115">
        <v>0</v>
      </c>
      <c r="M5" s="1115">
        <v>3</v>
      </c>
      <c r="N5" s="1115">
        <v>3</v>
      </c>
      <c r="O5" s="1115">
        <f t="shared" si="1"/>
        <v>6</v>
      </c>
      <c r="P5" s="1113" t="s">
        <v>800</v>
      </c>
      <c r="Q5" s="1113"/>
      <c r="R5" s="1115">
        <v>0</v>
      </c>
      <c r="S5" s="1115">
        <v>0</v>
      </c>
      <c r="T5" s="1115">
        <v>4</v>
      </c>
      <c r="U5" s="1115">
        <v>6</v>
      </c>
      <c r="V5" s="1115">
        <f t="shared" si="2"/>
        <v>10</v>
      </c>
      <c r="W5" s="1113" t="s">
        <v>800</v>
      </c>
    </row>
    <row r="6" spans="1:23" s="1108" customFormat="1" ht="12" customHeight="1">
      <c r="A6" s="1109"/>
      <c r="B6" s="1110">
        <v>3</v>
      </c>
      <c r="C6" s="1111" t="s">
        <v>835</v>
      </c>
      <c r="D6" s="1113">
        <f t="shared" si="0"/>
        <v>0</v>
      </c>
      <c r="E6" s="1113">
        <f t="shared" si="0"/>
        <v>0</v>
      </c>
      <c r="F6" s="1113">
        <f t="shared" si="0"/>
        <v>1</v>
      </c>
      <c r="G6" s="1113">
        <f t="shared" si="0"/>
        <v>0</v>
      </c>
      <c r="H6" s="1113">
        <f t="shared" si="0"/>
        <v>1</v>
      </c>
      <c r="I6" s="1113" t="s">
        <v>800</v>
      </c>
      <c r="J6" s="1113"/>
      <c r="K6" s="1115">
        <v>0</v>
      </c>
      <c r="L6" s="1277" t="s">
        <v>771</v>
      </c>
      <c r="M6" s="1115">
        <v>1</v>
      </c>
      <c r="N6" s="1115">
        <v>0</v>
      </c>
      <c r="O6" s="1115">
        <f t="shared" si="1"/>
        <v>1</v>
      </c>
      <c r="P6" s="1113" t="s">
        <v>800</v>
      </c>
      <c r="Q6" s="1113"/>
      <c r="R6" s="1115">
        <v>0</v>
      </c>
      <c r="S6" s="1115">
        <v>0</v>
      </c>
      <c r="T6" s="1115">
        <v>0</v>
      </c>
      <c r="U6" s="1115">
        <v>0</v>
      </c>
      <c r="V6" s="1115">
        <f t="shared" si="2"/>
        <v>0</v>
      </c>
      <c r="W6" s="1113" t="s">
        <v>800</v>
      </c>
    </row>
    <row r="7" spans="1:23" s="1108" customFormat="1" ht="12" customHeight="1">
      <c r="A7" s="1109"/>
      <c r="B7" s="1110">
        <v>4</v>
      </c>
      <c r="C7" s="1111" t="s">
        <v>802</v>
      </c>
      <c r="D7" s="1113">
        <f aca="true" t="shared" si="3" ref="D7:D19">IF(K7="－",0,(IF(K7="＝",0,K7))+IF(R7="－",0,(IF(R7="＝",0,R7))))</f>
        <v>0</v>
      </c>
      <c r="E7" s="1113">
        <f aca="true" t="shared" si="4" ref="E7:E19">IF(L7="－",0,(IF(L7="＝",0,L7))+IF(S7="－",0,(IF(S7="＝",0,S7))))</f>
        <v>0</v>
      </c>
      <c r="F7" s="1113">
        <f aca="true" t="shared" si="5" ref="F7:F19">IF(M7="－",0,(IF(M7="＝",0,M7))+IF(T7="－",0,(IF(T7="＝",0,T7))))</f>
        <v>0</v>
      </c>
      <c r="G7" s="1113" t="s">
        <v>803</v>
      </c>
      <c r="H7" s="1113">
        <f aca="true" t="shared" si="6" ref="H7:I9">IF(O7="－",0,(IF(O7="＝",0,O7))+IF(V7="－",0,(IF(V7="＝",0,V7))))</f>
        <v>0</v>
      </c>
      <c r="I7" s="1113">
        <f t="shared" si="6"/>
        <v>4</v>
      </c>
      <c r="J7" s="1113"/>
      <c r="K7" s="1115">
        <v>0</v>
      </c>
      <c r="L7" s="1278">
        <v>0</v>
      </c>
      <c r="M7" s="1115">
        <v>0</v>
      </c>
      <c r="N7" s="1113" t="s">
        <v>803</v>
      </c>
      <c r="O7" s="1115">
        <f t="shared" si="1"/>
        <v>0</v>
      </c>
      <c r="P7" s="1121">
        <v>1</v>
      </c>
      <c r="Q7" s="1113"/>
      <c r="R7" s="1115">
        <v>0</v>
      </c>
      <c r="S7" s="1115">
        <v>0</v>
      </c>
      <c r="T7" s="1115">
        <v>0</v>
      </c>
      <c r="U7" s="1113" t="s">
        <v>803</v>
      </c>
      <c r="V7" s="1115">
        <f t="shared" si="2"/>
        <v>0</v>
      </c>
      <c r="W7" s="1121">
        <v>3</v>
      </c>
    </row>
    <row r="8" spans="1:23" s="1108" customFormat="1" ht="12" customHeight="1">
      <c r="A8" s="1109"/>
      <c r="B8" s="1110">
        <v>5</v>
      </c>
      <c r="C8" s="1111" t="s">
        <v>804</v>
      </c>
      <c r="D8" s="1115">
        <f t="shared" si="3"/>
        <v>0</v>
      </c>
      <c r="E8" s="1115">
        <f t="shared" si="4"/>
        <v>0</v>
      </c>
      <c r="F8" s="1115">
        <f t="shared" si="5"/>
        <v>0</v>
      </c>
      <c r="G8" s="1113" t="s">
        <v>805</v>
      </c>
      <c r="H8" s="1115">
        <f t="shared" si="6"/>
        <v>0</v>
      </c>
      <c r="I8" s="1121">
        <f t="shared" si="6"/>
        <v>1</v>
      </c>
      <c r="J8" s="1113"/>
      <c r="K8" s="1115">
        <v>0</v>
      </c>
      <c r="L8" s="1115">
        <v>0</v>
      </c>
      <c r="M8" s="1115">
        <v>0</v>
      </c>
      <c r="N8" s="1113" t="s">
        <v>805</v>
      </c>
      <c r="O8" s="1115">
        <f t="shared" si="1"/>
        <v>0</v>
      </c>
      <c r="P8" s="1121">
        <v>0</v>
      </c>
      <c r="Q8" s="1113"/>
      <c r="R8" s="1115">
        <v>0</v>
      </c>
      <c r="S8" s="1115">
        <v>0</v>
      </c>
      <c r="T8" s="1115">
        <v>0</v>
      </c>
      <c r="U8" s="1113" t="s">
        <v>805</v>
      </c>
      <c r="V8" s="1115">
        <f t="shared" si="2"/>
        <v>0</v>
      </c>
      <c r="W8" s="1121">
        <v>1</v>
      </c>
    </row>
    <row r="9" spans="1:23" s="1108" customFormat="1" ht="12" customHeight="1">
      <c r="A9" s="1109"/>
      <c r="B9" s="1110">
        <v>6</v>
      </c>
      <c r="C9" s="1111" t="s">
        <v>806</v>
      </c>
      <c r="D9" s="1113">
        <f t="shared" si="3"/>
        <v>0</v>
      </c>
      <c r="E9" s="1113">
        <f t="shared" si="4"/>
        <v>0</v>
      </c>
      <c r="F9" s="1113">
        <f t="shared" si="5"/>
        <v>0</v>
      </c>
      <c r="G9" s="1113">
        <f aca="true" t="shared" si="7" ref="G9:G19">IF(N9="－",0,(IF(N9="＝",0,N9))+IF(U9="－",0,(IF(U9="＝",0,U9))))</f>
        <v>0</v>
      </c>
      <c r="H9" s="1113">
        <f t="shared" si="6"/>
        <v>0</v>
      </c>
      <c r="I9" s="1113">
        <f t="shared" si="6"/>
        <v>0</v>
      </c>
      <c r="J9" s="1113"/>
      <c r="K9" s="1115">
        <v>0</v>
      </c>
      <c r="L9" s="1115">
        <v>0</v>
      </c>
      <c r="M9" s="1115">
        <v>0</v>
      </c>
      <c r="N9" s="1115">
        <v>0</v>
      </c>
      <c r="O9" s="1115">
        <f t="shared" si="1"/>
        <v>0</v>
      </c>
      <c r="P9" s="1121">
        <v>0</v>
      </c>
      <c r="Q9" s="1113"/>
      <c r="R9" s="1115">
        <v>0</v>
      </c>
      <c r="S9" s="1115">
        <v>0</v>
      </c>
      <c r="T9" s="1115">
        <v>0</v>
      </c>
      <c r="U9" s="1115">
        <v>0</v>
      </c>
      <c r="V9" s="1115">
        <f t="shared" si="2"/>
        <v>0</v>
      </c>
      <c r="W9" s="1121">
        <v>0</v>
      </c>
    </row>
    <row r="10" spans="1:23" s="1108" customFormat="1" ht="12" customHeight="1">
      <c r="A10" s="1109"/>
      <c r="B10" s="1110">
        <v>7</v>
      </c>
      <c r="C10" s="1111" t="s">
        <v>807</v>
      </c>
      <c r="D10" s="1113">
        <f t="shared" si="3"/>
        <v>0</v>
      </c>
      <c r="E10" s="1113">
        <f t="shared" si="4"/>
        <v>2</v>
      </c>
      <c r="F10" s="1113">
        <f t="shared" si="5"/>
        <v>3</v>
      </c>
      <c r="G10" s="1113">
        <f t="shared" si="7"/>
        <v>7</v>
      </c>
      <c r="H10" s="1113">
        <f aca="true" t="shared" si="8" ref="H10:H19">IF(O10="－",0,(IF(O10="＝",0,O10))+IF(V10="－",0,(IF(V10="＝",0,V10))))</f>
        <v>12</v>
      </c>
      <c r="I10" s="1113" t="s">
        <v>849</v>
      </c>
      <c r="J10" s="1113"/>
      <c r="K10" s="1123">
        <v>0</v>
      </c>
      <c r="L10" s="1123">
        <v>2</v>
      </c>
      <c r="M10" s="1123">
        <v>2</v>
      </c>
      <c r="N10" s="1123">
        <v>3</v>
      </c>
      <c r="O10" s="1123">
        <f t="shared" si="1"/>
        <v>7</v>
      </c>
      <c r="P10" s="1113" t="s">
        <v>849</v>
      </c>
      <c r="Q10" s="1113"/>
      <c r="R10" s="1123">
        <v>0</v>
      </c>
      <c r="S10" s="1123">
        <v>0</v>
      </c>
      <c r="T10" s="1123">
        <v>1</v>
      </c>
      <c r="U10" s="1123">
        <v>4</v>
      </c>
      <c r="V10" s="1123">
        <f t="shared" si="2"/>
        <v>5</v>
      </c>
      <c r="W10" s="1113" t="s">
        <v>849</v>
      </c>
    </row>
    <row r="11" spans="1:23" s="1108" customFormat="1" ht="12" customHeight="1">
      <c r="A11" s="1109"/>
      <c r="B11" s="1110">
        <v>8</v>
      </c>
      <c r="C11" s="1111" t="s">
        <v>809</v>
      </c>
      <c r="D11" s="1113">
        <f t="shared" si="3"/>
        <v>0</v>
      </c>
      <c r="E11" s="1113">
        <f t="shared" si="4"/>
        <v>2</v>
      </c>
      <c r="F11" s="1113">
        <f t="shared" si="5"/>
        <v>5</v>
      </c>
      <c r="G11" s="1113">
        <f t="shared" si="7"/>
        <v>19</v>
      </c>
      <c r="H11" s="1113">
        <f t="shared" si="8"/>
        <v>26</v>
      </c>
      <c r="I11" s="1113">
        <f>IF(P11="－",0,(IF(P11="＝",0,P11))+IF(W11="－",0,(IF(W11="＝",0,W11))))</f>
        <v>15</v>
      </c>
      <c r="J11" s="1113"/>
      <c r="K11" s="1115">
        <v>0</v>
      </c>
      <c r="L11" s="1115">
        <v>2</v>
      </c>
      <c r="M11" s="1115">
        <v>4</v>
      </c>
      <c r="N11" s="1115">
        <v>10</v>
      </c>
      <c r="O11" s="1115">
        <f t="shared" si="1"/>
        <v>16</v>
      </c>
      <c r="P11" s="1121">
        <v>8</v>
      </c>
      <c r="Q11" s="1113"/>
      <c r="R11" s="1115">
        <v>0</v>
      </c>
      <c r="S11" s="1115">
        <v>0</v>
      </c>
      <c r="T11" s="1115">
        <v>1</v>
      </c>
      <c r="U11" s="1115">
        <v>9</v>
      </c>
      <c r="V11" s="1115">
        <f t="shared" si="2"/>
        <v>10</v>
      </c>
      <c r="W11" s="1121">
        <v>7</v>
      </c>
    </row>
    <row r="12" spans="1:23" s="1108" customFormat="1" ht="12" customHeight="1">
      <c r="A12" s="1109"/>
      <c r="B12" s="1110">
        <v>9</v>
      </c>
      <c r="C12" s="1111" t="s">
        <v>836</v>
      </c>
      <c r="D12" s="1113">
        <f t="shared" si="3"/>
        <v>1</v>
      </c>
      <c r="E12" s="1113">
        <f t="shared" si="4"/>
        <v>2</v>
      </c>
      <c r="F12" s="1113">
        <f t="shared" si="5"/>
        <v>2</v>
      </c>
      <c r="G12" s="1113">
        <f t="shared" si="7"/>
        <v>2</v>
      </c>
      <c r="H12" s="1113">
        <f t="shared" si="8"/>
        <v>7</v>
      </c>
      <c r="I12" s="1113">
        <f>IF(P12="－",0,(IF(P12="＝",0,P12))+IF(W12="－",0,(IF(W12="＝",0,W12))))</f>
        <v>0</v>
      </c>
      <c r="J12" s="1113"/>
      <c r="K12" s="1113">
        <v>0</v>
      </c>
      <c r="L12" s="1115">
        <v>2</v>
      </c>
      <c r="M12" s="1115">
        <v>1</v>
      </c>
      <c r="N12" s="1115">
        <v>1</v>
      </c>
      <c r="O12" s="1115">
        <f t="shared" si="1"/>
        <v>4</v>
      </c>
      <c r="P12" s="1113" t="s">
        <v>849</v>
      </c>
      <c r="Q12" s="1113"/>
      <c r="R12" s="1115">
        <v>1</v>
      </c>
      <c r="S12" s="1115">
        <v>0</v>
      </c>
      <c r="T12" s="1115">
        <v>1</v>
      </c>
      <c r="U12" s="1115">
        <v>1</v>
      </c>
      <c r="V12" s="1115">
        <f t="shared" si="2"/>
        <v>3</v>
      </c>
      <c r="W12" s="1113" t="s">
        <v>849</v>
      </c>
    </row>
    <row r="13" spans="1:23" s="1108" customFormat="1" ht="12" customHeight="1">
      <c r="A13" s="1109"/>
      <c r="B13" s="1110">
        <v>10</v>
      </c>
      <c r="C13" s="1111" t="s">
        <v>812</v>
      </c>
      <c r="D13" s="1113">
        <f t="shared" si="3"/>
        <v>3</v>
      </c>
      <c r="E13" s="1113">
        <f t="shared" si="4"/>
        <v>7</v>
      </c>
      <c r="F13" s="1113">
        <f t="shared" si="5"/>
        <v>15</v>
      </c>
      <c r="G13" s="1113">
        <f t="shared" si="7"/>
        <v>19</v>
      </c>
      <c r="H13" s="1113">
        <f t="shared" si="8"/>
        <v>44</v>
      </c>
      <c r="I13" s="1113">
        <f>IF(P13="－",0,(IF(P13="＝",0,P13))+IF(W13="－",0,(IF(W13="＝",0,W13))))</f>
        <v>34</v>
      </c>
      <c r="J13" s="1113"/>
      <c r="K13" s="1123">
        <v>1</v>
      </c>
      <c r="L13" s="1123">
        <v>4</v>
      </c>
      <c r="M13" s="1123">
        <v>2</v>
      </c>
      <c r="N13" s="1123">
        <v>9</v>
      </c>
      <c r="O13" s="1123">
        <f t="shared" si="1"/>
        <v>16</v>
      </c>
      <c r="P13" s="1127">
        <v>16</v>
      </c>
      <c r="Q13" s="1113"/>
      <c r="R13" s="1123">
        <v>2</v>
      </c>
      <c r="S13" s="1123">
        <v>3</v>
      </c>
      <c r="T13" s="1123">
        <v>13</v>
      </c>
      <c r="U13" s="1123">
        <v>10</v>
      </c>
      <c r="V13" s="1123">
        <f t="shared" si="2"/>
        <v>28</v>
      </c>
      <c r="W13" s="1127">
        <v>18</v>
      </c>
    </row>
    <row r="14" spans="1:23" s="1108" customFormat="1" ht="12" customHeight="1">
      <c r="A14" s="1109"/>
      <c r="B14" s="1110">
        <v>11</v>
      </c>
      <c r="C14" s="1111" t="s">
        <v>813</v>
      </c>
      <c r="D14" s="1113">
        <f t="shared" si="3"/>
        <v>1</v>
      </c>
      <c r="E14" s="1113">
        <f t="shared" si="4"/>
        <v>3</v>
      </c>
      <c r="F14" s="1113">
        <f t="shared" si="5"/>
        <v>6</v>
      </c>
      <c r="G14" s="1113">
        <f t="shared" si="7"/>
        <v>8</v>
      </c>
      <c r="H14" s="1113">
        <f t="shared" si="8"/>
        <v>18</v>
      </c>
      <c r="I14" s="1113">
        <f>IF(P14="－",0,(IF(P14="＝",0,P14))+IF(W14="－",0,(IF(W14="＝",0,W14))))</f>
        <v>19</v>
      </c>
      <c r="J14" s="1113"/>
      <c r="K14" s="1115">
        <v>1</v>
      </c>
      <c r="L14" s="1115">
        <v>0</v>
      </c>
      <c r="M14" s="1115">
        <v>2</v>
      </c>
      <c r="N14" s="1115">
        <v>3</v>
      </c>
      <c r="O14" s="1115">
        <f t="shared" si="1"/>
        <v>6</v>
      </c>
      <c r="P14" s="1121">
        <v>7</v>
      </c>
      <c r="Q14" s="1113"/>
      <c r="R14" s="1115">
        <v>0</v>
      </c>
      <c r="S14" s="1115">
        <v>3</v>
      </c>
      <c r="T14" s="1115">
        <v>4</v>
      </c>
      <c r="U14" s="1115">
        <v>5</v>
      </c>
      <c r="V14" s="1115">
        <f t="shared" si="2"/>
        <v>12</v>
      </c>
      <c r="W14" s="1121">
        <v>12</v>
      </c>
    </row>
    <row r="15" spans="1:23" s="1108" customFormat="1" ht="12" customHeight="1">
      <c r="A15" s="1109"/>
      <c r="B15" s="1110">
        <v>12</v>
      </c>
      <c r="C15" s="1111" t="s">
        <v>814</v>
      </c>
      <c r="D15" s="1113">
        <f t="shared" si="3"/>
        <v>0</v>
      </c>
      <c r="E15" s="1113">
        <f t="shared" si="4"/>
        <v>0</v>
      </c>
      <c r="F15" s="1113">
        <f t="shared" si="5"/>
        <v>2</v>
      </c>
      <c r="G15" s="1113">
        <f t="shared" si="7"/>
        <v>2</v>
      </c>
      <c r="H15" s="1113">
        <f t="shared" si="8"/>
        <v>4</v>
      </c>
      <c r="I15" s="1113">
        <f>IF(P15="－",0,(IF(P15="＝",0,P15))+IF(W15="－",0,(IF(W15="＝",0,W15))))</f>
        <v>2</v>
      </c>
      <c r="J15" s="1113"/>
      <c r="K15" s="1115">
        <v>0</v>
      </c>
      <c r="L15" s="1115">
        <v>0</v>
      </c>
      <c r="M15" s="1115">
        <v>0</v>
      </c>
      <c r="N15" s="1115">
        <v>1</v>
      </c>
      <c r="O15" s="1115">
        <f t="shared" si="1"/>
        <v>1</v>
      </c>
      <c r="P15" s="1121">
        <v>2</v>
      </c>
      <c r="Q15" s="1113"/>
      <c r="R15" s="1115">
        <v>0</v>
      </c>
      <c r="S15" s="1115">
        <v>0</v>
      </c>
      <c r="T15" s="1115">
        <v>2</v>
      </c>
      <c r="U15" s="1115">
        <v>1</v>
      </c>
      <c r="V15" s="1115">
        <f t="shared" si="2"/>
        <v>3</v>
      </c>
      <c r="W15" s="1121">
        <v>0</v>
      </c>
    </row>
    <row r="16" spans="1:23" s="1108" customFormat="1" ht="12" customHeight="1">
      <c r="A16" s="1109"/>
      <c r="B16" s="1110">
        <v>13</v>
      </c>
      <c r="C16" s="1111" t="s">
        <v>815</v>
      </c>
      <c r="D16" s="1113">
        <f t="shared" si="3"/>
        <v>3</v>
      </c>
      <c r="E16" s="1113">
        <f t="shared" si="4"/>
        <v>1</v>
      </c>
      <c r="F16" s="1113">
        <f t="shared" si="5"/>
        <v>5</v>
      </c>
      <c r="G16" s="1113">
        <f t="shared" si="7"/>
        <v>11</v>
      </c>
      <c r="H16" s="1113">
        <f t="shared" si="8"/>
        <v>20</v>
      </c>
      <c r="I16" s="1113" t="s">
        <v>760</v>
      </c>
      <c r="J16" s="1113"/>
      <c r="K16" s="1115">
        <v>1</v>
      </c>
      <c r="L16" s="1115">
        <v>0</v>
      </c>
      <c r="M16" s="1115">
        <v>3</v>
      </c>
      <c r="N16" s="1115">
        <v>7</v>
      </c>
      <c r="O16" s="1115">
        <f t="shared" si="1"/>
        <v>11</v>
      </c>
      <c r="P16" s="1113" t="s">
        <v>760</v>
      </c>
      <c r="Q16" s="1113"/>
      <c r="R16" s="1115">
        <v>2</v>
      </c>
      <c r="S16" s="1115">
        <v>1</v>
      </c>
      <c r="T16" s="1115">
        <v>2</v>
      </c>
      <c r="U16" s="1115">
        <v>4</v>
      </c>
      <c r="V16" s="1115">
        <f t="shared" si="2"/>
        <v>9</v>
      </c>
      <c r="W16" s="1113" t="s">
        <v>760</v>
      </c>
    </row>
    <row r="17" spans="1:23" s="1108" customFormat="1" ht="12" customHeight="1">
      <c r="A17" s="1109"/>
      <c r="B17" s="1110">
        <v>14</v>
      </c>
      <c r="C17" s="1111" t="s">
        <v>816</v>
      </c>
      <c r="D17" s="1113">
        <f t="shared" si="3"/>
        <v>0</v>
      </c>
      <c r="E17" s="1113">
        <f t="shared" si="4"/>
        <v>1</v>
      </c>
      <c r="F17" s="1113">
        <f t="shared" si="5"/>
        <v>4</v>
      </c>
      <c r="G17" s="1113">
        <f t="shared" si="7"/>
        <v>11</v>
      </c>
      <c r="H17" s="1113">
        <f t="shared" si="8"/>
        <v>16</v>
      </c>
      <c r="I17" s="1113">
        <f>IF(P17="－",0,(IF(P17="＝",0,P17))+IF(W17="－",0,(IF(W17="＝",0,W17))))</f>
        <v>0</v>
      </c>
      <c r="J17" s="1113"/>
      <c r="K17" s="1115">
        <v>0</v>
      </c>
      <c r="L17" s="1115">
        <v>0</v>
      </c>
      <c r="M17" s="1115">
        <v>1</v>
      </c>
      <c r="N17" s="1115">
        <v>6</v>
      </c>
      <c r="O17" s="1115">
        <f t="shared" si="1"/>
        <v>7</v>
      </c>
      <c r="P17" s="1121">
        <v>0</v>
      </c>
      <c r="Q17" s="1113"/>
      <c r="R17" s="1115">
        <v>0</v>
      </c>
      <c r="S17" s="1115">
        <v>1</v>
      </c>
      <c r="T17" s="1115">
        <v>3</v>
      </c>
      <c r="U17" s="1115">
        <v>5</v>
      </c>
      <c r="V17" s="1115">
        <f t="shared" si="2"/>
        <v>9</v>
      </c>
      <c r="W17" s="1121">
        <v>0</v>
      </c>
    </row>
    <row r="18" spans="1:23" s="1108" customFormat="1" ht="12" customHeight="1">
      <c r="A18" s="1109"/>
      <c r="B18" s="1110">
        <v>15</v>
      </c>
      <c r="C18" s="1111" t="s">
        <v>817</v>
      </c>
      <c r="D18" s="1113">
        <f t="shared" si="3"/>
        <v>1</v>
      </c>
      <c r="E18" s="1113">
        <f t="shared" si="4"/>
        <v>1</v>
      </c>
      <c r="F18" s="1113">
        <f t="shared" si="5"/>
        <v>0</v>
      </c>
      <c r="G18" s="1113">
        <f t="shared" si="7"/>
        <v>1</v>
      </c>
      <c r="H18" s="1113">
        <f t="shared" si="8"/>
        <v>3</v>
      </c>
      <c r="I18" s="1113" t="s">
        <v>805</v>
      </c>
      <c r="J18" s="1113"/>
      <c r="K18" s="1115">
        <v>1</v>
      </c>
      <c r="L18" s="1115">
        <v>1</v>
      </c>
      <c r="M18" s="1277" t="s">
        <v>771</v>
      </c>
      <c r="N18" s="1115">
        <v>1</v>
      </c>
      <c r="O18" s="1115">
        <f t="shared" si="1"/>
        <v>3</v>
      </c>
      <c r="P18" s="1113" t="s">
        <v>805</v>
      </c>
      <c r="Q18" s="1113"/>
      <c r="R18" s="1115">
        <v>0</v>
      </c>
      <c r="S18" s="1115">
        <v>0</v>
      </c>
      <c r="T18" s="1115">
        <v>0</v>
      </c>
      <c r="U18" s="1115">
        <v>0</v>
      </c>
      <c r="V18" s="1115">
        <f t="shared" si="2"/>
        <v>0</v>
      </c>
      <c r="W18" s="1113" t="s">
        <v>805</v>
      </c>
    </row>
    <row r="19" spans="1:23" s="1108" customFormat="1" ht="12" customHeight="1">
      <c r="A19" s="1109"/>
      <c r="B19" s="1110">
        <v>16</v>
      </c>
      <c r="C19" s="1111" t="s">
        <v>818</v>
      </c>
      <c r="D19" s="1113">
        <f t="shared" si="3"/>
        <v>1</v>
      </c>
      <c r="E19" s="1113">
        <f t="shared" si="4"/>
        <v>0</v>
      </c>
      <c r="F19" s="1113">
        <f t="shared" si="5"/>
        <v>0</v>
      </c>
      <c r="G19" s="1113">
        <f t="shared" si="7"/>
        <v>0</v>
      </c>
      <c r="H19" s="1113">
        <f t="shared" si="8"/>
        <v>1</v>
      </c>
      <c r="I19" s="1113">
        <f>IF(P19="－",0,(IF(P19="＝",0,P19))+IF(W19="－",0,(IF(W19="＝",0,W19))))</f>
        <v>50</v>
      </c>
      <c r="J19" s="1113"/>
      <c r="K19" s="1115">
        <v>0</v>
      </c>
      <c r="L19" s="1115">
        <v>0</v>
      </c>
      <c r="M19" s="1115">
        <v>0</v>
      </c>
      <c r="N19" s="1115">
        <v>0</v>
      </c>
      <c r="O19" s="1115">
        <f t="shared" si="1"/>
        <v>0</v>
      </c>
      <c r="P19" s="1121">
        <v>20</v>
      </c>
      <c r="Q19" s="1113"/>
      <c r="R19" s="1115">
        <v>1</v>
      </c>
      <c r="S19" s="1115">
        <v>0</v>
      </c>
      <c r="T19" s="1115">
        <v>0</v>
      </c>
      <c r="U19" s="1115">
        <v>0</v>
      </c>
      <c r="V19" s="1115">
        <f t="shared" si="2"/>
        <v>1</v>
      </c>
      <c r="W19" s="1121">
        <v>30</v>
      </c>
    </row>
    <row r="20" spans="1:23" s="1108" customFormat="1" ht="12" customHeight="1">
      <c r="A20" s="1109"/>
      <c r="B20" s="1110">
        <v>17</v>
      </c>
      <c r="C20" s="1111" t="s">
        <v>794</v>
      </c>
      <c r="D20" s="1288" t="s">
        <v>850</v>
      </c>
      <c r="E20" s="1288" t="s">
        <v>850</v>
      </c>
      <c r="F20" s="1288" t="s">
        <v>850</v>
      </c>
      <c r="G20" s="1288" t="s">
        <v>850</v>
      </c>
      <c r="H20" s="1288" t="s">
        <v>850</v>
      </c>
      <c r="I20" s="1288" t="s">
        <v>850</v>
      </c>
      <c r="J20" s="1288"/>
      <c r="K20" s="1288" t="s">
        <v>850</v>
      </c>
      <c r="L20" s="1288" t="s">
        <v>850</v>
      </c>
      <c r="M20" s="1288" t="s">
        <v>850</v>
      </c>
      <c r="N20" s="1288" t="s">
        <v>850</v>
      </c>
      <c r="O20" s="1288" t="s">
        <v>850</v>
      </c>
      <c r="P20" s="1288" t="s">
        <v>850</v>
      </c>
      <c r="Q20" s="1288"/>
      <c r="R20" s="1288" t="s">
        <v>850</v>
      </c>
      <c r="S20" s="1288" t="s">
        <v>850</v>
      </c>
      <c r="T20" s="1288" t="s">
        <v>850</v>
      </c>
      <c r="U20" s="1288" t="s">
        <v>850</v>
      </c>
      <c r="V20" s="1288" t="s">
        <v>850</v>
      </c>
      <c r="W20" s="1288" t="s">
        <v>850</v>
      </c>
    </row>
    <row r="21" spans="1:23" s="1108" customFormat="1" ht="12" customHeight="1">
      <c r="A21" s="1109"/>
      <c r="B21" s="1110">
        <v>18</v>
      </c>
      <c r="C21" s="1111" t="s">
        <v>795</v>
      </c>
      <c r="D21" s="1288">
        <f aca="true" t="shared" si="9" ref="D21:D35">IF(K21="－",0,(IF(K21="＝",0,K21))+IF(R21="－",0,(IF(R21="＝",0,R21))))</f>
        <v>0</v>
      </c>
      <c r="E21" s="1288">
        <f aca="true" t="shared" si="10" ref="E21:E35">IF(L21="－",0,(IF(L21="＝",0,L21))+IF(S21="－",0,(IF(S21="＝",0,S21))))</f>
        <v>0</v>
      </c>
      <c r="F21" s="1288">
        <f aca="true" t="shared" si="11" ref="F21:F35">IF(M21="－",0,(IF(M21="＝",0,M21))+IF(T21="－",0,(IF(T21="＝",0,T21))))</f>
        <v>0</v>
      </c>
      <c r="G21" s="1288">
        <f aca="true" t="shared" si="12" ref="G21:G35">IF(N21="－",0,(IF(N21="＝",0,N21))+IF(U21="－",0,(IF(U21="＝",0,U21))))</f>
        <v>0</v>
      </c>
      <c r="H21" s="1288">
        <f aca="true" t="shared" si="13" ref="H21:H35">IF(O21="－",0,(IF(O21="＝",0,O21))+IF(V21="－",0,(IF(V21="＝",0,V21))))</f>
        <v>0</v>
      </c>
      <c r="I21" s="1113" t="s">
        <v>849</v>
      </c>
      <c r="J21" s="1288"/>
      <c r="K21" s="1288">
        <v>0</v>
      </c>
      <c r="L21" s="1288">
        <v>0</v>
      </c>
      <c r="M21" s="1288">
        <v>0</v>
      </c>
      <c r="N21" s="1288">
        <v>0</v>
      </c>
      <c r="O21" s="1288">
        <f aca="true" t="shared" si="14" ref="O21:O35">SUM(K21:N21)</f>
        <v>0</v>
      </c>
      <c r="P21" s="1113" t="s">
        <v>849</v>
      </c>
      <c r="Q21" s="1288"/>
      <c r="R21" s="1288">
        <v>0</v>
      </c>
      <c r="S21" s="1288">
        <v>0</v>
      </c>
      <c r="T21" s="1288">
        <v>0</v>
      </c>
      <c r="U21" s="1288">
        <v>0</v>
      </c>
      <c r="V21" s="1288">
        <f aca="true" t="shared" si="15" ref="V21:V36">SUM(R21:U21)</f>
        <v>0</v>
      </c>
      <c r="W21" s="1113" t="s">
        <v>849</v>
      </c>
    </row>
    <row r="22" spans="1:23" s="1108" customFormat="1" ht="12" customHeight="1">
      <c r="A22" s="1109"/>
      <c r="B22" s="1110">
        <v>19</v>
      </c>
      <c r="C22" s="1111" t="s">
        <v>819</v>
      </c>
      <c r="D22" s="1113">
        <f t="shared" si="9"/>
        <v>0</v>
      </c>
      <c r="E22" s="1113">
        <f t="shared" si="10"/>
        <v>0</v>
      </c>
      <c r="F22" s="1113">
        <f t="shared" si="11"/>
        <v>2</v>
      </c>
      <c r="G22" s="1113">
        <f t="shared" si="12"/>
        <v>6</v>
      </c>
      <c r="H22" s="1113">
        <f t="shared" si="13"/>
        <v>8</v>
      </c>
      <c r="I22" s="1113">
        <f>IF(P22="－",0,(IF(P22="＝",0,P22))+IF(W22="－",0,(IF(W22="＝",0,W22))))</f>
        <v>2</v>
      </c>
      <c r="J22" s="1113"/>
      <c r="K22" s="1115">
        <v>0</v>
      </c>
      <c r="L22" s="1115">
        <v>0</v>
      </c>
      <c r="M22" s="1115">
        <v>1</v>
      </c>
      <c r="N22" s="1115">
        <v>2</v>
      </c>
      <c r="O22" s="1115">
        <f t="shared" si="14"/>
        <v>3</v>
      </c>
      <c r="P22" s="1121">
        <v>1</v>
      </c>
      <c r="Q22" s="1113"/>
      <c r="R22" s="1115">
        <v>0</v>
      </c>
      <c r="S22" s="1115">
        <v>0</v>
      </c>
      <c r="T22" s="1115">
        <v>1</v>
      </c>
      <c r="U22" s="1115">
        <v>4</v>
      </c>
      <c r="V22" s="1115">
        <f t="shared" si="15"/>
        <v>5</v>
      </c>
      <c r="W22" s="1121">
        <v>1</v>
      </c>
    </row>
    <row r="23" spans="1:23" s="1108" customFormat="1" ht="12" customHeight="1">
      <c r="A23" s="1109"/>
      <c r="B23" s="1110">
        <v>20</v>
      </c>
      <c r="C23" s="1111" t="s">
        <v>820</v>
      </c>
      <c r="D23" s="1113">
        <f t="shared" si="9"/>
        <v>0</v>
      </c>
      <c r="E23" s="1113">
        <f t="shared" si="10"/>
        <v>0</v>
      </c>
      <c r="F23" s="1113">
        <f t="shared" si="11"/>
        <v>1</v>
      </c>
      <c r="G23" s="1113">
        <f t="shared" si="12"/>
        <v>0</v>
      </c>
      <c r="H23" s="1113">
        <f t="shared" si="13"/>
        <v>1</v>
      </c>
      <c r="I23" s="1113">
        <f>IF(P23="－",0,(IF(P23="＝",0,P23))+IF(W23="－",0,(IF(W23="＝",0,W23))))</f>
        <v>1</v>
      </c>
      <c r="J23" s="1113"/>
      <c r="K23" s="1277" t="s">
        <v>771</v>
      </c>
      <c r="L23" s="1277" t="s">
        <v>771</v>
      </c>
      <c r="M23" s="1115">
        <v>1</v>
      </c>
      <c r="N23" s="1277" t="s">
        <v>771</v>
      </c>
      <c r="O23" s="1115">
        <f t="shared" si="14"/>
        <v>1</v>
      </c>
      <c r="P23" s="1121">
        <v>0</v>
      </c>
      <c r="Q23" s="1113"/>
      <c r="R23" s="1115">
        <v>0</v>
      </c>
      <c r="S23" s="1115">
        <v>0</v>
      </c>
      <c r="T23" s="1115">
        <v>0</v>
      </c>
      <c r="U23" s="1115">
        <v>0</v>
      </c>
      <c r="V23" s="1115">
        <f t="shared" si="15"/>
        <v>0</v>
      </c>
      <c r="W23" s="1121">
        <v>1</v>
      </c>
    </row>
    <row r="24" spans="1:23" s="1108" customFormat="1" ht="12" customHeight="1">
      <c r="A24" s="1109"/>
      <c r="B24" s="1110">
        <v>21</v>
      </c>
      <c r="C24" s="1111" t="s">
        <v>821</v>
      </c>
      <c r="D24" s="1113">
        <f t="shared" si="9"/>
        <v>18</v>
      </c>
      <c r="E24" s="1113">
        <f t="shared" si="10"/>
        <v>4</v>
      </c>
      <c r="F24" s="1113">
        <f t="shared" si="11"/>
        <v>7</v>
      </c>
      <c r="G24" s="1113">
        <f t="shared" si="12"/>
        <v>7</v>
      </c>
      <c r="H24" s="1113">
        <f t="shared" si="13"/>
        <v>36</v>
      </c>
      <c r="I24" s="1113" t="s">
        <v>849</v>
      </c>
      <c r="J24" s="1113"/>
      <c r="K24" s="1115">
        <v>11</v>
      </c>
      <c r="L24" s="1115">
        <v>2</v>
      </c>
      <c r="M24" s="1115">
        <v>2</v>
      </c>
      <c r="N24" s="1115">
        <v>4</v>
      </c>
      <c r="O24" s="1115">
        <f t="shared" si="14"/>
        <v>19</v>
      </c>
      <c r="P24" s="1113" t="s">
        <v>849</v>
      </c>
      <c r="Q24" s="1113"/>
      <c r="R24" s="1115">
        <v>7</v>
      </c>
      <c r="S24" s="1115">
        <v>2</v>
      </c>
      <c r="T24" s="1115">
        <v>5</v>
      </c>
      <c r="U24" s="1115">
        <v>3</v>
      </c>
      <c r="V24" s="1115">
        <f t="shared" si="15"/>
        <v>17</v>
      </c>
      <c r="W24" s="1113" t="s">
        <v>849</v>
      </c>
    </row>
    <row r="25" spans="1:23" s="1108" customFormat="1" ht="12" customHeight="1">
      <c r="A25" s="1109"/>
      <c r="B25" s="1110">
        <v>22</v>
      </c>
      <c r="C25" s="1111" t="s">
        <v>822</v>
      </c>
      <c r="D25" s="1113">
        <f t="shared" si="9"/>
        <v>12</v>
      </c>
      <c r="E25" s="1113">
        <f t="shared" si="10"/>
        <v>26</v>
      </c>
      <c r="F25" s="1113">
        <f t="shared" si="11"/>
        <v>35</v>
      </c>
      <c r="G25" s="1113">
        <f t="shared" si="12"/>
        <v>59</v>
      </c>
      <c r="H25" s="1113">
        <f t="shared" si="13"/>
        <v>132</v>
      </c>
      <c r="I25" s="1113">
        <f>IF(P25="－",0,(IF(P25="＝",0,P25))+IF(W25="－",0,(IF(W25="＝",0,W25))))</f>
        <v>175</v>
      </c>
      <c r="J25" s="1113"/>
      <c r="K25" s="1130">
        <v>7</v>
      </c>
      <c r="L25" s="1130">
        <v>11</v>
      </c>
      <c r="M25" s="1130">
        <v>12</v>
      </c>
      <c r="N25" s="1130">
        <v>34</v>
      </c>
      <c r="O25" s="1130">
        <f t="shared" si="14"/>
        <v>64</v>
      </c>
      <c r="P25" s="1121">
        <v>86</v>
      </c>
      <c r="Q25" s="1113"/>
      <c r="R25" s="1130">
        <v>5</v>
      </c>
      <c r="S25" s="1130">
        <v>15</v>
      </c>
      <c r="T25" s="1130">
        <v>23</v>
      </c>
      <c r="U25" s="1130">
        <v>25</v>
      </c>
      <c r="V25" s="1130">
        <f t="shared" si="15"/>
        <v>68</v>
      </c>
      <c r="W25" s="1121">
        <v>89</v>
      </c>
    </row>
    <row r="26" spans="1:23" s="1108" customFormat="1" ht="12" customHeight="1">
      <c r="A26" s="1109"/>
      <c r="B26" s="1110">
        <v>23</v>
      </c>
      <c r="C26" s="1111" t="s">
        <v>823</v>
      </c>
      <c r="D26" s="1113">
        <f t="shared" si="9"/>
        <v>5</v>
      </c>
      <c r="E26" s="1113">
        <f t="shared" si="10"/>
        <v>6</v>
      </c>
      <c r="F26" s="1113">
        <f t="shared" si="11"/>
        <v>12</v>
      </c>
      <c r="G26" s="1113">
        <f t="shared" si="12"/>
        <v>10</v>
      </c>
      <c r="H26" s="1113">
        <f t="shared" si="13"/>
        <v>33</v>
      </c>
      <c r="I26" s="1113">
        <f>IF(P26="－",0,(IF(P26="＝",0,P26))+IF(W26="－",0,(IF(W26="＝",0,W26))))</f>
        <v>27</v>
      </c>
      <c r="J26" s="1113"/>
      <c r="K26" s="1130">
        <v>4</v>
      </c>
      <c r="L26" s="1130">
        <v>1</v>
      </c>
      <c r="M26" s="1130">
        <v>5</v>
      </c>
      <c r="N26" s="1130">
        <v>6</v>
      </c>
      <c r="O26" s="1130">
        <f t="shared" si="14"/>
        <v>16</v>
      </c>
      <c r="P26" s="1121">
        <v>8</v>
      </c>
      <c r="Q26" s="1113"/>
      <c r="R26" s="1130">
        <v>1</v>
      </c>
      <c r="S26" s="1130">
        <v>5</v>
      </c>
      <c r="T26" s="1130">
        <v>7</v>
      </c>
      <c r="U26" s="1130">
        <v>4</v>
      </c>
      <c r="V26" s="1130">
        <f t="shared" si="15"/>
        <v>17</v>
      </c>
      <c r="W26" s="1121">
        <v>19</v>
      </c>
    </row>
    <row r="27" spans="1:23" s="1108" customFormat="1" ht="12" customHeight="1">
      <c r="A27" s="1109"/>
      <c r="B27" s="1110">
        <v>24</v>
      </c>
      <c r="C27" s="1111" t="s">
        <v>824</v>
      </c>
      <c r="D27" s="1113">
        <f t="shared" si="9"/>
        <v>0</v>
      </c>
      <c r="E27" s="1113">
        <f t="shared" si="10"/>
        <v>1</v>
      </c>
      <c r="F27" s="1113">
        <f t="shared" si="11"/>
        <v>6</v>
      </c>
      <c r="G27" s="1113">
        <f t="shared" si="12"/>
        <v>0</v>
      </c>
      <c r="H27" s="1113">
        <f t="shared" si="13"/>
        <v>7</v>
      </c>
      <c r="I27" s="1113" t="s">
        <v>760</v>
      </c>
      <c r="J27" s="1113"/>
      <c r="K27" s="1130">
        <v>0</v>
      </c>
      <c r="L27" s="1130">
        <v>1</v>
      </c>
      <c r="M27" s="1130">
        <v>2</v>
      </c>
      <c r="N27" s="1130">
        <v>0</v>
      </c>
      <c r="O27" s="1130">
        <f t="shared" si="14"/>
        <v>3</v>
      </c>
      <c r="P27" s="1113" t="s">
        <v>760</v>
      </c>
      <c r="Q27" s="1113"/>
      <c r="R27" s="1130">
        <v>0</v>
      </c>
      <c r="S27" s="1130">
        <v>0</v>
      </c>
      <c r="T27" s="1130">
        <v>4</v>
      </c>
      <c r="U27" s="1130">
        <v>0</v>
      </c>
      <c r="V27" s="1130">
        <f t="shared" si="15"/>
        <v>4</v>
      </c>
      <c r="W27" s="1113" t="s">
        <v>760</v>
      </c>
    </row>
    <row r="28" spans="1:23" s="1108" customFormat="1" ht="12" customHeight="1">
      <c r="A28" s="1109"/>
      <c r="B28" s="1110">
        <v>25</v>
      </c>
      <c r="C28" s="1111" t="s">
        <v>825</v>
      </c>
      <c r="D28" s="1113">
        <f t="shared" si="9"/>
        <v>7</v>
      </c>
      <c r="E28" s="1113">
        <f t="shared" si="10"/>
        <v>7</v>
      </c>
      <c r="F28" s="1113">
        <f t="shared" si="11"/>
        <v>13</v>
      </c>
      <c r="G28" s="1113">
        <f t="shared" si="12"/>
        <v>4</v>
      </c>
      <c r="H28" s="1113">
        <f t="shared" si="13"/>
        <v>31</v>
      </c>
      <c r="I28" s="1113">
        <f>IF(P28="－",0,(IF(P28="＝",0,P28))+IF(W28="－",0,(IF(W28="＝",0,W28))))</f>
        <v>2</v>
      </c>
      <c r="J28" s="1113"/>
      <c r="K28" s="1130">
        <v>5</v>
      </c>
      <c r="L28" s="1130">
        <v>2</v>
      </c>
      <c r="M28" s="1130">
        <v>6</v>
      </c>
      <c r="N28" s="1130">
        <v>1</v>
      </c>
      <c r="O28" s="1130">
        <f t="shared" si="14"/>
        <v>14</v>
      </c>
      <c r="P28" s="1121">
        <v>0</v>
      </c>
      <c r="Q28" s="1113"/>
      <c r="R28" s="1130">
        <v>2</v>
      </c>
      <c r="S28" s="1130">
        <v>5</v>
      </c>
      <c r="T28" s="1130">
        <v>7</v>
      </c>
      <c r="U28" s="1130">
        <v>3</v>
      </c>
      <c r="V28" s="1130">
        <f t="shared" si="15"/>
        <v>17</v>
      </c>
      <c r="W28" s="1121">
        <v>2</v>
      </c>
    </row>
    <row r="29" spans="1:23" s="1108" customFormat="1" ht="12" customHeight="1">
      <c r="A29" s="1109"/>
      <c r="B29" s="1110">
        <v>26</v>
      </c>
      <c r="C29" s="1111" t="s">
        <v>826</v>
      </c>
      <c r="D29" s="1113">
        <f t="shared" si="9"/>
        <v>0</v>
      </c>
      <c r="E29" s="1113">
        <f t="shared" si="10"/>
        <v>0</v>
      </c>
      <c r="F29" s="1113">
        <f t="shared" si="11"/>
        <v>1</v>
      </c>
      <c r="G29" s="1113">
        <f t="shared" si="12"/>
        <v>1</v>
      </c>
      <c r="H29" s="1113">
        <f t="shared" si="13"/>
        <v>2</v>
      </c>
      <c r="I29" s="1113" t="s">
        <v>803</v>
      </c>
      <c r="J29" s="1113"/>
      <c r="K29" s="1130">
        <v>0</v>
      </c>
      <c r="L29" s="1130">
        <v>0</v>
      </c>
      <c r="M29" s="1130">
        <v>1</v>
      </c>
      <c r="N29" s="1130">
        <v>0</v>
      </c>
      <c r="O29" s="1130">
        <f t="shared" si="14"/>
        <v>1</v>
      </c>
      <c r="P29" s="1113" t="s">
        <v>803</v>
      </c>
      <c r="Q29" s="1113"/>
      <c r="R29" s="1130">
        <v>0</v>
      </c>
      <c r="S29" s="1130">
        <v>0</v>
      </c>
      <c r="T29" s="1130">
        <v>0</v>
      </c>
      <c r="U29" s="1130">
        <v>1</v>
      </c>
      <c r="V29" s="1130">
        <f t="shared" si="15"/>
        <v>1</v>
      </c>
      <c r="W29" s="1113" t="s">
        <v>803</v>
      </c>
    </row>
    <row r="30" spans="1:23" s="1108" customFormat="1" ht="12" customHeight="1">
      <c r="A30" s="1109"/>
      <c r="B30" s="1110">
        <v>27</v>
      </c>
      <c r="C30" s="1111" t="s">
        <v>827</v>
      </c>
      <c r="D30" s="1113">
        <f t="shared" si="9"/>
        <v>10</v>
      </c>
      <c r="E30" s="1113">
        <f t="shared" si="10"/>
        <v>0</v>
      </c>
      <c r="F30" s="1113">
        <f t="shared" si="11"/>
        <v>3</v>
      </c>
      <c r="G30" s="1113">
        <f t="shared" si="12"/>
        <v>4</v>
      </c>
      <c r="H30" s="1113">
        <f t="shared" si="13"/>
        <v>17</v>
      </c>
      <c r="I30" s="1113" t="s">
        <v>849</v>
      </c>
      <c r="J30" s="1113"/>
      <c r="K30" s="1115">
        <v>2</v>
      </c>
      <c r="L30" s="1115">
        <v>0</v>
      </c>
      <c r="M30" s="1115">
        <v>0</v>
      </c>
      <c r="N30" s="1115">
        <v>2</v>
      </c>
      <c r="O30" s="1115">
        <f t="shared" si="14"/>
        <v>4</v>
      </c>
      <c r="P30" s="1113" t="s">
        <v>849</v>
      </c>
      <c r="Q30" s="1113"/>
      <c r="R30" s="1115">
        <v>8</v>
      </c>
      <c r="S30" s="1115">
        <v>0</v>
      </c>
      <c r="T30" s="1115">
        <v>3</v>
      </c>
      <c r="U30" s="1115">
        <v>2</v>
      </c>
      <c r="V30" s="1115">
        <f t="shared" si="15"/>
        <v>13</v>
      </c>
      <c r="W30" s="1113" t="s">
        <v>849</v>
      </c>
    </row>
    <row r="31" spans="1:23" s="1108" customFormat="1" ht="12" customHeight="1">
      <c r="A31" s="1109"/>
      <c r="B31" s="1110">
        <v>28</v>
      </c>
      <c r="C31" s="1111" t="s">
        <v>828</v>
      </c>
      <c r="D31" s="1113">
        <f t="shared" si="9"/>
        <v>5</v>
      </c>
      <c r="E31" s="1113">
        <f t="shared" si="10"/>
        <v>1</v>
      </c>
      <c r="F31" s="1113">
        <f t="shared" si="11"/>
        <v>0</v>
      </c>
      <c r="G31" s="1113">
        <f t="shared" si="12"/>
        <v>0</v>
      </c>
      <c r="H31" s="1113">
        <f t="shared" si="13"/>
        <v>6</v>
      </c>
      <c r="I31" s="1113" t="s">
        <v>849</v>
      </c>
      <c r="J31" s="1113"/>
      <c r="K31" s="1123">
        <v>3</v>
      </c>
      <c r="L31" s="1123">
        <v>0</v>
      </c>
      <c r="M31" s="1123">
        <v>0</v>
      </c>
      <c r="N31" s="1123">
        <v>0</v>
      </c>
      <c r="O31" s="1123">
        <f t="shared" si="14"/>
        <v>3</v>
      </c>
      <c r="P31" s="1113" t="s">
        <v>849</v>
      </c>
      <c r="Q31" s="1113"/>
      <c r="R31" s="1123">
        <v>2</v>
      </c>
      <c r="S31" s="1123">
        <v>1</v>
      </c>
      <c r="T31" s="1123">
        <v>0</v>
      </c>
      <c r="U31" s="1279" t="s">
        <v>771</v>
      </c>
      <c r="V31" s="1123">
        <f t="shared" si="15"/>
        <v>3</v>
      </c>
      <c r="W31" s="1113" t="s">
        <v>849</v>
      </c>
    </row>
    <row r="32" spans="1:23" s="1108" customFormat="1" ht="12" customHeight="1">
      <c r="A32" s="1109"/>
      <c r="B32" s="1110">
        <v>29</v>
      </c>
      <c r="C32" s="1111" t="s">
        <v>829</v>
      </c>
      <c r="D32" s="1113">
        <f t="shared" si="9"/>
        <v>8</v>
      </c>
      <c r="E32" s="1113">
        <f t="shared" si="10"/>
        <v>7</v>
      </c>
      <c r="F32" s="1113">
        <f t="shared" si="11"/>
        <v>17</v>
      </c>
      <c r="G32" s="1113">
        <f t="shared" si="12"/>
        <v>11</v>
      </c>
      <c r="H32" s="1113">
        <f t="shared" si="13"/>
        <v>43</v>
      </c>
      <c r="I32" s="1113" t="s">
        <v>849</v>
      </c>
      <c r="J32" s="1113"/>
      <c r="K32" s="1115">
        <v>3</v>
      </c>
      <c r="L32" s="1115">
        <v>2</v>
      </c>
      <c r="M32" s="1115">
        <v>5</v>
      </c>
      <c r="N32" s="1115">
        <v>6</v>
      </c>
      <c r="O32" s="1115">
        <f t="shared" si="14"/>
        <v>16</v>
      </c>
      <c r="P32" s="1113" t="s">
        <v>849</v>
      </c>
      <c r="Q32" s="1113"/>
      <c r="R32" s="1115">
        <v>5</v>
      </c>
      <c r="S32" s="1115">
        <v>5</v>
      </c>
      <c r="T32" s="1115">
        <v>12</v>
      </c>
      <c r="U32" s="1115">
        <v>5</v>
      </c>
      <c r="V32" s="1115">
        <f t="shared" si="15"/>
        <v>27</v>
      </c>
      <c r="W32" s="1113" t="s">
        <v>849</v>
      </c>
    </row>
    <row r="33" spans="1:23" s="1108" customFormat="1" ht="12" customHeight="1">
      <c r="A33" s="1109"/>
      <c r="B33" s="1110">
        <v>30</v>
      </c>
      <c r="C33" s="1111" t="s">
        <v>830</v>
      </c>
      <c r="D33" s="1113">
        <f t="shared" si="9"/>
        <v>26</v>
      </c>
      <c r="E33" s="1113">
        <f t="shared" si="10"/>
        <v>41</v>
      </c>
      <c r="F33" s="1113">
        <f t="shared" si="11"/>
        <v>74</v>
      </c>
      <c r="G33" s="1113">
        <f t="shared" si="12"/>
        <v>83</v>
      </c>
      <c r="H33" s="1113">
        <f t="shared" si="13"/>
        <v>224</v>
      </c>
      <c r="I33" s="1113" t="s">
        <v>849</v>
      </c>
      <c r="J33" s="1113"/>
      <c r="K33" s="1115">
        <v>11</v>
      </c>
      <c r="L33" s="1115">
        <v>13</v>
      </c>
      <c r="M33" s="1115">
        <v>33</v>
      </c>
      <c r="N33" s="1115">
        <v>33</v>
      </c>
      <c r="O33" s="1115">
        <f t="shared" si="14"/>
        <v>90</v>
      </c>
      <c r="P33" s="1113" t="s">
        <v>849</v>
      </c>
      <c r="Q33" s="1113"/>
      <c r="R33" s="1115">
        <v>15</v>
      </c>
      <c r="S33" s="1115">
        <v>28</v>
      </c>
      <c r="T33" s="1115">
        <v>41</v>
      </c>
      <c r="U33" s="1115">
        <v>50</v>
      </c>
      <c r="V33" s="1115">
        <f t="shared" si="15"/>
        <v>134</v>
      </c>
      <c r="W33" s="1113" t="s">
        <v>849</v>
      </c>
    </row>
    <row r="34" spans="1:23" s="1108" customFormat="1" ht="12" customHeight="1">
      <c r="A34" s="1109"/>
      <c r="B34" s="1110">
        <v>31</v>
      </c>
      <c r="C34" s="1111" t="s">
        <v>831</v>
      </c>
      <c r="D34" s="1113">
        <f t="shared" si="9"/>
        <v>0</v>
      </c>
      <c r="E34" s="1113">
        <f t="shared" si="10"/>
        <v>3</v>
      </c>
      <c r="F34" s="1113">
        <f t="shared" si="11"/>
        <v>5</v>
      </c>
      <c r="G34" s="1113">
        <f t="shared" si="12"/>
        <v>3</v>
      </c>
      <c r="H34" s="1113">
        <f t="shared" si="13"/>
        <v>11</v>
      </c>
      <c r="I34" s="1113">
        <f>IF(P34="－",0,(IF(P34="＝",0,P34))+IF(W34="－",0,(IF(W34="＝",0,W34))))</f>
        <v>0</v>
      </c>
      <c r="J34" s="1113"/>
      <c r="K34" s="1115">
        <v>0</v>
      </c>
      <c r="L34" s="1115">
        <v>1</v>
      </c>
      <c r="M34" s="1115">
        <v>3</v>
      </c>
      <c r="N34" s="1115">
        <v>2</v>
      </c>
      <c r="O34" s="1115">
        <f t="shared" si="14"/>
        <v>6</v>
      </c>
      <c r="P34" s="1121">
        <v>0</v>
      </c>
      <c r="Q34" s="1113"/>
      <c r="R34" s="1115">
        <v>0</v>
      </c>
      <c r="S34" s="1115">
        <v>2</v>
      </c>
      <c r="T34" s="1115">
        <v>2</v>
      </c>
      <c r="U34" s="1115">
        <v>1</v>
      </c>
      <c r="V34" s="1115">
        <f t="shared" si="15"/>
        <v>5</v>
      </c>
      <c r="W34" s="1121">
        <v>0</v>
      </c>
    </row>
    <row r="35" spans="1:23" s="1108" customFormat="1" ht="12" customHeight="1">
      <c r="A35" s="1109"/>
      <c r="B35" s="1110">
        <v>32</v>
      </c>
      <c r="C35" s="1111" t="s">
        <v>832</v>
      </c>
      <c r="D35" s="1113">
        <f t="shared" si="9"/>
        <v>1</v>
      </c>
      <c r="E35" s="1113">
        <f t="shared" si="10"/>
        <v>2</v>
      </c>
      <c r="F35" s="1113">
        <f t="shared" si="11"/>
        <v>2</v>
      </c>
      <c r="G35" s="1113">
        <f t="shared" si="12"/>
        <v>9</v>
      </c>
      <c r="H35" s="1113">
        <f t="shared" si="13"/>
        <v>14</v>
      </c>
      <c r="I35" s="1113" t="s">
        <v>760</v>
      </c>
      <c r="J35" s="1113"/>
      <c r="K35" s="1115">
        <v>1</v>
      </c>
      <c r="L35" s="1115">
        <v>0</v>
      </c>
      <c r="M35" s="1115">
        <v>1</v>
      </c>
      <c r="N35" s="1115">
        <v>2</v>
      </c>
      <c r="O35" s="1115">
        <f t="shared" si="14"/>
        <v>4</v>
      </c>
      <c r="P35" s="1113" t="s">
        <v>760</v>
      </c>
      <c r="Q35" s="1113"/>
      <c r="R35" s="1115">
        <v>0</v>
      </c>
      <c r="S35" s="1115">
        <v>2</v>
      </c>
      <c r="T35" s="1115">
        <v>1</v>
      </c>
      <c r="U35" s="1115">
        <v>7</v>
      </c>
      <c r="V35" s="1115">
        <f t="shared" si="15"/>
        <v>10</v>
      </c>
      <c r="W35" s="1113" t="s">
        <v>760</v>
      </c>
    </row>
    <row r="36" spans="1:23" s="1108" customFormat="1" ht="13.5" customHeight="1" thickBot="1">
      <c r="A36" s="1109"/>
      <c r="B36" s="1133">
        <v>33</v>
      </c>
      <c r="C36" s="1134" t="s">
        <v>833</v>
      </c>
      <c r="D36" s="1277" t="s">
        <v>771</v>
      </c>
      <c r="E36" s="1277" t="s">
        <v>771</v>
      </c>
      <c r="F36" s="1135">
        <f>IF(M36="－",0,(IF(M36="＝",0,M36))+IF(T36="－",0,(IF(T36="＝",0,T36))))</f>
        <v>0</v>
      </c>
      <c r="G36" s="1135">
        <f>IF(N36="－",0,(IF(N36="＝",0,N36))+IF(U36="－",0,(IF(U36="＝",0,U36))))</f>
        <v>1</v>
      </c>
      <c r="H36" s="1135">
        <f>IF(O36="－",0,(IF(O36="＝",0,O36))+IF(V36="－",0,(IF(V36="＝",0,V36))))</f>
        <v>1</v>
      </c>
      <c r="I36" s="1135">
        <f>IF(P36="－",0,(IF(P36="＝",0,P36))+IF(W36="－",0,(IF(W36="＝",0,W36))))</f>
        <v>0</v>
      </c>
      <c r="J36" s="1282"/>
      <c r="K36" s="1277" t="s">
        <v>771</v>
      </c>
      <c r="L36" s="1277" t="s">
        <v>771</v>
      </c>
      <c r="M36" s="1277" t="s">
        <v>771</v>
      </c>
      <c r="N36" s="1277" t="s">
        <v>771</v>
      </c>
      <c r="O36" s="1277" t="s">
        <v>771</v>
      </c>
      <c r="P36" s="1289">
        <v>0</v>
      </c>
      <c r="Q36" s="1282"/>
      <c r="R36" s="1277" t="s">
        <v>771</v>
      </c>
      <c r="S36" s="1277" t="s">
        <v>771</v>
      </c>
      <c r="T36" s="1115">
        <v>0</v>
      </c>
      <c r="U36" s="1115">
        <v>1</v>
      </c>
      <c r="V36" s="1115">
        <f t="shared" si="15"/>
        <v>1</v>
      </c>
      <c r="W36" s="1121">
        <v>0</v>
      </c>
    </row>
    <row r="37" spans="1:23" s="1108" customFormat="1" ht="15.75" customHeight="1" thickBot="1">
      <c r="A37" s="1109"/>
      <c r="B37" s="1137"/>
      <c r="C37" s="1138" t="s">
        <v>845</v>
      </c>
      <c r="D37" s="1139">
        <f>SUM(D4:D36)</f>
        <v>102</v>
      </c>
      <c r="E37" s="1139">
        <f>SUM(E4:E36)</f>
        <v>117</v>
      </c>
      <c r="F37" s="1139">
        <f>SUM(F4:F36)</f>
        <v>228</v>
      </c>
      <c r="G37" s="1139">
        <f>SUM(G4:G36)</f>
        <v>287</v>
      </c>
      <c r="H37" s="1139">
        <f>SUM(H4:H36)</f>
        <v>734</v>
      </c>
      <c r="I37" s="1139" t="s">
        <v>772</v>
      </c>
      <c r="J37" s="1283"/>
      <c r="K37" s="1139">
        <f>SUM(K4:K36)</f>
        <v>51</v>
      </c>
      <c r="L37" s="1139">
        <f>SUM(L4:L36)</f>
        <v>44</v>
      </c>
      <c r="M37" s="1139">
        <f>SUM(M4:M36)</f>
        <v>91</v>
      </c>
      <c r="N37" s="1139">
        <f>SUM(N4:N36)</f>
        <v>136</v>
      </c>
      <c r="O37" s="1139">
        <f>SUM(O4:O36)</f>
        <v>322</v>
      </c>
      <c r="P37" s="1139" t="s">
        <v>772</v>
      </c>
      <c r="Q37" s="1283"/>
      <c r="R37" s="1139">
        <f>SUM(R4:R36)</f>
        <v>51</v>
      </c>
      <c r="S37" s="1139">
        <f>SUM(S4:S36)</f>
        <v>73</v>
      </c>
      <c r="T37" s="1139">
        <f>SUM(T4:T36)</f>
        <v>137</v>
      </c>
      <c r="U37" s="1139">
        <f>SUM(U4:U36)</f>
        <v>151</v>
      </c>
      <c r="V37" s="1139">
        <f>SUM(V4:V36)</f>
        <v>412</v>
      </c>
      <c r="W37" s="1139" t="s">
        <v>760</v>
      </c>
    </row>
    <row r="38" spans="1:23" s="1108" customFormat="1" ht="12" customHeight="1">
      <c r="A38" s="1109"/>
      <c r="B38" s="1141">
        <v>34</v>
      </c>
      <c r="C38" s="1142" t="s">
        <v>763</v>
      </c>
      <c r="D38" s="1173" t="s">
        <v>776</v>
      </c>
      <c r="E38" s="1173" t="s">
        <v>776</v>
      </c>
      <c r="F38" s="1173" t="s">
        <v>776</v>
      </c>
      <c r="G38" s="1173" t="s">
        <v>776</v>
      </c>
      <c r="H38" s="1173" t="s">
        <v>776</v>
      </c>
      <c r="I38" s="1173" t="s">
        <v>776</v>
      </c>
      <c r="J38" s="1143"/>
      <c r="K38" s="1173" t="s">
        <v>776</v>
      </c>
      <c r="L38" s="1173" t="s">
        <v>776</v>
      </c>
      <c r="M38" s="1173" t="s">
        <v>776</v>
      </c>
      <c r="N38" s="1173" t="s">
        <v>776</v>
      </c>
      <c r="O38" s="1173" t="s">
        <v>776</v>
      </c>
      <c r="P38" s="1173" t="s">
        <v>776</v>
      </c>
      <c r="Q38" s="1143"/>
      <c r="R38" s="1173" t="s">
        <v>776</v>
      </c>
      <c r="S38" s="1173" t="s">
        <v>776</v>
      </c>
      <c r="T38" s="1173" t="s">
        <v>776</v>
      </c>
      <c r="U38" s="1173" t="s">
        <v>776</v>
      </c>
      <c r="V38" s="1173" t="s">
        <v>776</v>
      </c>
      <c r="W38" s="1173" t="s">
        <v>776</v>
      </c>
    </row>
    <row r="39" spans="1:23" s="1108" customFormat="1" ht="12" customHeight="1" thickBot="1">
      <c r="A39" s="1109"/>
      <c r="B39" s="1151">
        <v>35</v>
      </c>
      <c r="C39" s="1152" t="s">
        <v>3</v>
      </c>
      <c r="D39" s="1153">
        <v>18</v>
      </c>
      <c r="E39" s="1153">
        <v>40</v>
      </c>
      <c r="F39" s="1153">
        <v>56</v>
      </c>
      <c r="G39" s="1153">
        <v>73</v>
      </c>
      <c r="H39" s="1153">
        <v>187</v>
      </c>
      <c r="I39" s="1153">
        <v>221</v>
      </c>
      <c r="J39" s="1282"/>
      <c r="K39" s="1115">
        <v>10</v>
      </c>
      <c r="L39" s="1115">
        <v>19</v>
      </c>
      <c r="M39" s="1115">
        <v>28</v>
      </c>
      <c r="N39" s="1115">
        <v>30</v>
      </c>
      <c r="O39" s="1115">
        <f>IF(SUM(K39:N39)=0,"",SUM(K39:N39))</f>
        <v>87</v>
      </c>
      <c r="P39" s="1121">
        <v>111</v>
      </c>
      <c r="Q39" s="1282"/>
      <c r="R39" s="1115">
        <v>8</v>
      </c>
      <c r="S39" s="1115">
        <v>21</v>
      </c>
      <c r="T39" s="1115">
        <v>28</v>
      </c>
      <c r="U39" s="1115">
        <v>43</v>
      </c>
      <c r="V39" s="1115">
        <f>IF(SUM(R39:U39)=0,"",SUM(R39:U39))</f>
        <v>100</v>
      </c>
      <c r="W39" s="1121">
        <v>110</v>
      </c>
    </row>
    <row r="40" spans="1:23" s="1108" customFormat="1" ht="20.25" customHeight="1" thickBot="1" thickTop="1">
      <c r="A40" s="1109"/>
      <c r="B40" s="1175"/>
      <c r="C40" s="1175" t="s">
        <v>846</v>
      </c>
      <c r="D40" s="1155">
        <f>SUM(D37:D39)</f>
        <v>120</v>
      </c>
      <c r="E40" s="1155">
        <f>SUM(E37:E39)</f>
        <v>157</v>
      </c>
      <c r="F40" s="1155">
        <f>SUM(F37:F39)</f>
        <v>284</v>
      </c>
      <c r="G40" s="1155">
        <f>SUM(G37:G39)</f>
        <v>360</v>
      </c>
      <c r="H40" s="1155">
        <f>SUM(H37:H39)</f>
        <v>921</v>
      </c>
      <c r="I40" s="1155" t="s">
        <v>772</v>
      </c>
      <c r="J40" s="1284"/>
      <c r="K40" s="1155">
        <f>SUM(K37:K39)</f>
        <v>61</v>
      </c>
      <c r="L40" s="1155">
        <f>SUM(L37:L39)</f>
        <v>63</v>
      </c>
      <c r="M40" s="1155">
        <f>SUM(M37:M39)</f>
        <v>119</v>
      </c>
      <c r="N40" s="1155">
        <f>SUM(N37:N39)</f>
        <v>166</v>
      </c>
      <c r="O40" s="1155">
        <f>SUM(O37:O39)</f>
        <v>409</v>
      </c>
      <c r="P40" s="1155" t="s">
        <v>772</v>
      </c>
      <c r="Q40" s="1284"/>
      <c r="R40" s="1155">
        <f>SUM(R37:R39)</f>
        <v>59</v>
      </c>
      <c r="S40" s="1155">
        <f>SUM(S37:S39)</f>
        <v>94</v>
      </c>
      <c r="T40" s="1155">
        <f>SUM(T37:T39)</f>
        <v>165</v>
      </c>
      <c r="U40" s="1155">
        <f>SUM(U37:U39)</f>
        <v>194</v>
      </c>
      <c r="V40" s="1155">
        <f>SUM(V37:V39)</f>
        <v>512</v>
      </c>
      <c r="W40" s="1155" t="s">
        <v>772</v>
      </c>
    </row>
    <row r="41" spans="2:23" ht="11.25">
      <c r="B41" s="1177" t="s">
        <v>765</v>
      </c>
      <c r="D41" s="1178"/>
      <c r="E41" s="1178"/>
      <c r="F41" s="1178"/>
      <c r="G41" s="1178"/>
      <c r="H41" s="1178"/>
      <c r="I41" s="1178"/>
      <c r="J41" s="1178"/>
      <c r="K41" s="1245"/>
      <c r="L41" s="1245"/>
      <c r="M41" s="1245"/>
      <c r="N41" s="1245"/>
      <c r="O41" s="1245"/>
      <c r="P41" s="1245"/>
      <c r="Q41" s="1245"/>
      <c r="R41" s="1178"/>
      <c r="S41" s="1178"/>
      <c r="T41" s="1178"/>
      <c r="U41" s="1178"/>
      <c r="V41" s="1178"/>
      <c r="W41" s="1178"/>
    </row>
    <row r="42" ht="11.25">
      <c r="B42" s="1177" t="s">
        <v>777</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&amp;C-21-</oddFooter>
  </headerFooter>
</worksheet>
</file>

<file path=xl/worksheets/sheet16.xml><?xml version="1.0" encoding="utf-8"?>
<worksheet xmlns="http://schemas.openxmlformats.org/spreadsheetml/2006/main" xmlns:r="http://schemas.openxmlformats.org/officeDocument/2006/relationships">
  <dimension ref="A1:W42"/>
  <sheetViews>
    <sheetView workbookViewId="0" topLeftCell="A1">
      <pane xSplit="3" ySplit="3" topLeftCell="D13"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187" customWidth="1"/>
    <col min="2" max="2" width="1.12109375" style="1187" customWidth="1"/>
    <col min="3" max="3" width="7.50390625" style="1187" customWidth="1"/>
    <col min="4" max="9" width="6.75390625" style="1219" customWidth="1"/>
    <col min="10" max="10" width="1.12109375" style="1219" customWidth="1"/>
    <col min="11" max="16" width="6.75390625" style="1220" customWidth="1"/>
    <col min="17" max="17" width="1.12109375" style="1220" customWidth="1"/>
    <col min="18" max="22" width="6.75390625" style="1219" customWidth="1"/>
    <col min="23" max="23" width="6.125" style="1219" customWidth="1"/>
    <col min="24" max="16384" width="9.00390625" style="1187" customWidth="1"/>
  </cols>
  <sheetData>
    <row r="1" spans="1:23" s="1186" customFormat="1" ht="18.75" customHeight="1" thickBot="1">
      <c r="A1" s="1183" t="s">
        <v>781</v>
      </c>
      <c r="B1" s="1285"/>
      <c r="C1" s="1183"/>
      <c r="D1" s="1184"/>
      <c r="E1" s="1184"/>
      <c r="F1" s="1184"/>
      <c r="G1" s="1184"/>
      <c r="H1" s="1184"/>
      <c r="I1" s="1184"/>
      <c r="J1" s="1184"/>
      <c r="K1" s="1185"/>
      <c r="L1" s="1185"/>
      <c r="M1" s="1185"/>
      <c r="N1" s="1185"/>
      <c r="O1" s="1185"/>
      <c r="P1" s="1185"/>
      <c r="Q1" s="1185"/>
      <c r="R1" s="1184"/>
      <c r="S1" s="1184"/>
      <c r="T1" s="1184"/>
      <c r="U1" s="1184"/>
      <c r="V1" s="1184"/>
      <c r="W1" s="1084" t="s">
        <v>775</v>
      </c>
    </row>
    <row r="2" spans="2:23" ht="15.75" customHeight="1">
      <c r="B2" s="1188"/>
      <c r="C2" s="1189"/>
      <c r="D2" s="1190"/>
      <c r="E2" s="1190"/>
      <c r="F2" s="1190" t="s">
        <v>726</v>
      </c>
      <c r="G2" s="1190"/>
      <c r="H2" s="1190"/>
      <c r="I2" s="1190"/>
      <c r="J2" s="1191"/>
      <c r="K2" s="1192"/>
      <c r="L2" s="1192"/>
      <c r="M2" s="1192" t="s">
        <v>718</v>
      </c>
      <c r="N2" s="1192"/>
      <c r="O2" s="1192"/>
      <c r="P2" s="1192"/>
      <c r="Q2" s="1193"/>
      <c r="R2" s="1190"/>
      <c r="S2" s="1190"/>
      <c r="T2" s="1190" t="s">
        <v>719</v>
      </c>
      <c r="U2" s="1190"/>
      <c r="V2" s="1190"/>
      <c r="W2" s="1190"/>
    </row>
    <row r="3" spans="2:23" s="1194" customFormat="1" ht="17.25" customHeight="1">
      <c r="B3" s="1195"/>
      <c r="C3" s="1196" t="s">
        <v>239</v>
      </c>
      <c r="D3" s="1197" t="s">
        <v>721</v>
      </c>
      <c r="E3" s="1197" t="s">
        <v>722</v>
      </c>
      <c r="F3" s="1197" t="s">
        <v>723</v>
      </c>
      <c r="G3" s="1197" t="s">
        <v>724</v>
      </c>
      <c r="H3" s="1197" t="s">
        <v>725</v>
      </c>
      <c r="I3" s="1097" t="s">
        <v>796</v>
      </c>
      <c r="J3" s="1197"/>
      <c r="K3" s="1197" t="s">
        <v>721</v>
      </c>
      <c r="L3" s="1197" t="s">
        <v>722</v>
      </c>
      <c r="M3" s="1197" t="s">
        <v>723</v>
      </c>
      <c r="N3" s="1197" t="s">
        <v>724</v>
      </c>
      <c r="O3" s="1197" t="s">
        <v>725</v>
      </c>
      <c r="P3" s="1097" t="s">
        <v>796</v>
      </c>
      <c r="Q3" s="1197"/>
      <c r="R3" s="1197" t="s">
        <v>721</v>
      </c>
      <c r="S3" s="1197" t="s">
        <v>722</v>
      </c>
      <c r="T3" s="1197" t="s">
        <v>723</v>
      </c>
      <c r="U3" s="1197" t="s">
        <v>724</v>
      </c>
      <c r="V3" s="1197" t="s">
        <v>725</v>
      </c>
      <c r="W3" s="1097" t="s">
        <v>796</v>
      </c>
    </row>
    <row r="4" spans="1:23" s="1202" customFormat="1" ht="12" customHeight="1">
      <c r="A4" s="1198"/>
      <c r="B4" s="1199">
        <v>1</v>
      </c>
      <c r="C4" s="1102" t="s">
        <v>797</v>
      </c>
      <c r="D4" s="1290">
        <f>'CPI3の数'!D4+'CPI4の数'!D4</f>
        <v>2</v>
      </c>
      <c r="E4" s="1290">
        <f>'CPI3の数'!E4+'CPI4の数'!E4</f>
        <v>0</v>
      </c>
      <c r="F4" s="1290">
        <f>'CPI3の数'!F4+'CPI4の数'!F4</f>
        <v>0</v>
      </c>
      <c r="G4" s="1291">
        <f>'CPI3の数'!G4+'CPI4の数'!G4</f>
        <v>1</v>
      </c>
      <c r="H4" s="1291">
        <f>'CPI3の数'!H4+'CPI4の数'!H4</f>
        <v>3</v>
      </c>
      <c r="I4" s="1292" t="s">
        <v>849</v>
      </c>
      <c r="J4" s="1291"/>
      <c r="K4" s="1105">
        <f>'CPI3の数'!K4+'CPI4の数'!K4</f>
        <v>1</v>
      </c>
      <c r="L4" s="1293" t="s">
        <v>771</v>
      </c>
      <c r="M4" s="1293" t="s">
        <v>771</v>
      </c>
      <c r="N4" s="1293" t="s">
        <v>771</v>
      </c>
      <c r="O4" s="1291">
        <f>'CPI3の数'!O4+'CPI4の数'!O4</f>
        <v>1</v>
      </c>
      <c r="P4" s="1292" t="s">
        <v>849</v>
      </c>
      <c r="Q4" s="1105"/>
      <c r="R4" s="1105">
        <f>'CPI3の数'!R4+'CPI4の数'!R4</f>
        <v>1</v>
      </c>
      <c r="S4" s="1105">
        <f>'CPI3の数'!S4+'CPI4の数'!S4</f>
        <v>0</v>
      </c>
      <c r="T4" s="1105">
        <f>'CPI3の数'!T4+'CPI4の数'!T4</f>
        <v>0</v>
      </c>
      <c r="U4" s="1105">
        <f>'CPI3の数'!U4+'CPI4の数'!U4</f>
        <v>1</v>
      </c>
      <c r="V4" s="1291">
        <f>'CPI3の数'!V4+'CPI4の数'!V4</f>
        <v>2</v>
      </c>
      <c r="W4" s="1292" t="s">
        <v>849</v>
      </c>
    </row>
    <row r="5" spans="1:23" s="1202" customFormat="1" ht="12" customHeight="1">
      <c r="A5" s="1203"/>
      <c r="B5" s="1204">
        <v>2</v>
      </c>
      <c r="C5" s="1111" t="s">
        <v>799</v>
      </c>
      <c r="D5" s="1294">
        <f>'CPI3の数'!D5+'CPI4の数'!D5</f>
        <v>0</v>
      </c>
      <c r="E5" s="1294">
        <f>'CPI3の数'!E5+'CPI4の数'!E5</f>
        <v>2</v>
      </c>
      <c r="F5" s="1294">
        <f>'CPI3の数'!F5+'CPI4の数'!F5</f>
        <v>10</v>
      </c>
      <c r="G5" s="1295">
        <f>'CPI3の数'!G5+'CPI4の数'!G5</f>
        <v>13</v>
      </c>
      <c r="H5" s="1295">
        <f>'CPI3の数'!H5+'CPI4の数'!H5</f>
        <v>25</v>
      </c>
      <c r="I5" s="1295" t="s">
        <v>800</v>
      </c>
      <c r="J5" s="1295"/>
      <c r="K5" s="1295">
        <f>'CPI3の数'!K5+'CPI4の数'!K5</f>
        <v>0</v>
      </c>
      <c r="L5" s="1295">
        <f>'CPI3の数'!L5+'CPI4の数'!L5</f>
        <v>1</v>
      </c>
      <c r="M5" s="1114">
        <f>'CPI3の数'!M5+'CPI4の数'!M5</f>
        <v>4</v>
      </c>
      <c r="N5" s="1114">
        <f>'CPI3の数'!N5+'CPI4の数'!N5</f>
        <v>4</v>
      </c>
      <c r="O5" s="1295">
        <f>'CPI3の数'!O5+'CPI4の数'!O5</f>
        <v>9</v>
      </c>
      <c r="P5" s="1295" t="s">
        <v>800</v>
      </c>
      <c r="Q5" s="1114"/>
      <c r="R5" s="1114">
        <f>'CPI3の数'!R5+'CPI4の数'!R5</f>
        <v>0</v>
      </c>
      <c r="S5" s="1295">
        <f>'CPI3の数'!S5+'CPI4の数'!S5</f>
        <v>1</v>
      </c>
      <c r="T5" s="1295">
        <f>'CPI3の数'!T5+'CPI4の数'!T5</f>
        <v>6</v>
      </c>
      <c r="U5" s="1114">
        <f>'CPI3の数'!U5+'CPI4の数'!U5</f>
        <v>9</v>
      </c>
      <c r="V5" s="1295">
        <f>'CPI3の数'!V5+'CPI4の数'!V5</f>
        <v>16</v>
      </c>
      <c r="W5" s="1295" t="s">
        <v>800</v>
      </c>
    </row>
    <row r="6" spans="1:23" s="1202" customFormat="1" ht="12" customHeight="1">
      <c r="A6" s="1203"/>
      <c r="B6" s="1204">
        <v>3</v>
      </c>
      <c r="C6" s="1111" t="s">
        <v>835</v>
      </c>
      <c r="D6" s="1294">
        <f>'CPI3の数'!D6+'CPI4の数'!D6</f>
        <v>1</v>
      </c>
      <c r="E6" s="1294">
        <f>'CPI3の数'!E6+'CPI4の数'!E6</f>
        <v>0</v>
      </c>
      <c r="F6" s="1294">
        <f>'CPI3の数'!F6+'CPI4の数'!F6</f>
        <v>2</v>
      </c>
      <c r="G6" s="1295">
        <f>'CPI3の数'!G6+'CPI4の数'!G6</f>
        <v>3</v>
      </c>
      <c r="H6" s="1295">
        <f>'CPI3の数'!H6+'CPI4の数'!H6</f>
        <v>6</v>
      </c>
      <c r="I6" s="1295" t="s">
        <v>800</v>
      </c>
      <c r="J6" s="1295"/>
      <c r="K6" s="1114">
        <f>'CPI3の数'!K6+'CPI4の数'!K6</f>
        <v>1</v>
      </c>
      <c r="L6" s="1114" t="s">
        <v>771</v>
      </c>
      <c r="M6" s="1114">
        <f>'CPI3の数'!M6+'CPI4の数'!M6</f>
        <v>2</v>
      </c>
      <c r="N6" s="1114">
        <f>'CPI3の数'!N6+'CPI4の数'!N6</f>
        <v>0</v>
      </c>
      <c r="O6" s="1295">
        <f>'CPI3の数'!O6+'CPI4の数'!O6</f>
        <v>3</v>
      </c>
      <c r="P6" s="1295" t="s">
        <v>800</v>
      </c>
      <c r="Q6" s="1114"/>
      <c r="R6" s="1114">
        <f>'CPI3の数'!R6+'CPI4の数'!R6</f>
        <v>0</v>
      </c>
      <c r="S6" s="1114">
        <f>'CPI3の数'!S6+'CPI4の数'!S6</f>
        <v>0</v>
      </c>
      <c r="T6" s="1114">
        <f>'CPI3の数'!T6+'CPI4の数'!T6</f>
        <v>0</v>
      </c>
      <c r="U6" s="1114">
        <f>'CPI3の数'!U6+'CPI4の数'!U6</f>
        <v>3</v>
      </c>
      <c r="V6" s="1295">
        <f>'CPI3の数'!V6+'CPI4の数'!V6</f>
        <v>3</v>
      </c>
      <c r="W6" s="1295" t="s">
        <v>800</v>
      </c>
    </row>
    <row r="7" spans="1:23" s="1202" customFormat="1" ht="12" customHeight="1">
      <c r="A7" s="1203"/>
      <c r="B7" s="1204">
        <v>4</v>
      </c>
      <c r="C7" s="1111" t="s">
        <v>802</v>
      </c>
      <c r="D7" s="1294">
        <f>'CPI3の数'!D7+'CPI4の数'!D7</f>
        <v>3</v>
      </c>
      <c r="E7" s="1294">
        <f>'CPI3の数'!E7+'CPI4の数'!E7</f>
        <v>0</v>
      </c>
      <c r="F7" s="1294">
        <f>'CPI3の数'!F7+'CPI4の数'!F7</f>
        <v>1</v>
      </c>
      <c r="G7" s="1295" t="s">
        <v>803</v>
      </c>
      <c r="H7" s="1295">
        <f>'CPI3の数'!H7+'CPI4の数'!H7</f>
        <v>4</v>
      </c>
      <c r="I7" s="1295">
        <f>'CPI3の数'!I7+'CPI4の数'!I7</f>
        <v>6</v>
      </c>
      <c r="J7" s="1295"/>
      <c r="K7" s="1114">
        <f>'CPI3の数'!K7+'CPI4の数'!K7</f>
        <v>1</v>
      </c>
      <c r="L7" s="1296">
        <f>'CPI3の数'!L7+'CPI4の数'!L7</f>
        <v>0</v>
      </c>
      <c r="M7" s="1114">
        <f>'CPI3の数'!M7+'CPI4の数'!M7</f>
        <v>1</v>
      </c>
      <c r="N7" s="1295" t="s">
        <v>803</v>
      </c>
      <c r="O7" s="1295">
        <f>'CPI3の数'!O7+'CPI4の数'!O7</f>
        <v>2</v>
      </c>
      <c r="P7" s="1295">
        <f>'CPI3の数'!P7+'CPI4の数'!P7</f>
        <v>2</v>
      </c>
      <c r="Q7" s="1114"/>
      <c r="R7" s="1114">
        <f>'CPI3の数'!R7+'CPI4の数'!R7</f>
        <v>2</v>
      </c>
      <c r="S7" s="1114">
        <f>'CPI3の数'!S7+'CPI4の数'!S7</f>
        <v>0</v>
      </c>
      <c r="T7" s="1114">
        <f>'CPI3の数'!T7+'CPI4の数'!T7</f>
        <v>0</v>
      </c>
      <c r="U7" s="1295" t="s">
        <v>803</v>
      </c>
      <c r="V7" s="1295">
        <f>'CPI3の数'!V7+'CPI4の数'!V7</f>
        <v>2</v>
      </c>
      <c r="W7" s="1295">
        <f>'CPI3の数'!W7+'CPI4の数'!W7</f>
        <v>4</v>
      </c>
    </row>
    <row r="8" spans="1:23" s="1202" customFormat="1" ht="12" customHeight="1">
      <c r="A8" s="1203"/>
      <c r="B8" s="1204">
        <v>5</v>
      </c>
      <c r="C8" s="1111" t="s">
        <v>804</v>
      </c>
      <c r="D8" s="1294">
        <f>'CPI3の数'!D8+'CPI4の数'!D8</f>
        <v>1</v>
      </c>
      <c r="E8" s="1294">
        <f>'CPI3の数'!E8+'CPI4の数'!E8</f>
        <v>2</v>
      </c>
      <c r="F8" s="1294">
        <f>'CPI3の数'!F8+'CPI4の数'!F8</f>
        <v>1</v>
      </c>
      <c r="G8" s="1295" t="s">
        <v>805</v>
      </c>
      <c r="H8" s="1295">
        <f>'CPI3の数'!H8+'CPI4の数'!H8</f>
        <v>4</v>
      </c>
      <c r="I8" s="1295">
        <f>'CPI3の数'!I8+'CPI4の数'!I8</f>
        <v>2</v>
      </c>
      <c r="J8" s="1295"/>
      <c r="K8" s="1114">
        <f>'CPI3の数'!K8+'CPI4の数'!K8</f>
        <v>0</v>
      </c>
      <c r="L8" s="1295">
        <f>'CPI3の数'!L8+'CPI4の数'!L8</f>
        <v>1</v>
      </c>
      <c r="M8" s="1114">
        <f>'CPI3の数'!M8+'CPI4の数'!M8</f>
        <v>0</v>
      </c>
      <c r="N8" s="1295" t="s">
        <v>805</v>
      </c>
      <c r="O8" s="1295">
        <f>'CPI3の数'!O8+'CPI4の数'!O8</f>
        <v>1</v>
      </c>
      <c r="P8" s="1295">
        <f>'CPI3の数'!P8+'CPI4の数'!P8</f>
        <v>0</v>
      </c>
      <c r="Q8" s="1114"/>
      <c r="R8" s="1114">
        <f>'CPI3の数'!R8+'CPI4の数'!R8</f>
        <v>1</v>
      </c>
      <c r="S8" s="1295">
        <f>'CPI3の数'!S8+'CPI4の数'!S8</f>
        <v>1</v>
      </c>
      <c r="T8" s="1114">
        <f>'CPI3の数'!T8+'CPI4の数'!T8</f>
        <v>1</v>
      </c>
      <c r="U8" s="1295" t="s">
        <v>805</v>
      </c>
      <c r="V8" s="1295">
        <f>'CPI3の数'!V8+'CPI4の数'!V8</f>
        <v>3</v>
      </c>
      <c r="W8" s="1295">
        <f>'CPI3の数'!W8+'CPI4の数'!W8</f>
        <v>2</v>
      </c>
    </row>
    <row r="9" spans="1:23" s="1202" customFormat="1" ht="12" customHeight="1">
      <c r="A9" s="1203"/>
      <c r="B9" s="1204">
        <v>6</v>
      </c>
      <c r="C9" s="1111" t="s">
        <v>806</v>
      </c>
      <c r="D9" s="1294">
        <f>'CPI3の数'!D9+'CPI4の数'!D9</f>
        <v>2</v>
      </c>
      <c r="E9" s="1294">
        <f>'CPI3の数'!E9+'CPI4の数'!E9</f>
        <v>2</v>
      </c>
      <c r="F9" s="1294">
        <f>'CPI3の数'!F9+'CPI4の数'!F9</f>
        <v>6</v>
      </c>
      <c r="G9" s="1295">
        <f>'CPI3の数'!G9+'CPI4の数'!G9</f>
        <v>5</v>
      </c>
      <c r="H9" s="1295">
        <f>'CPI3の数'!H9+'CPI4の数'!H9</f>
        <v>15</v>
      </c>
      <c r="I9" s="1295">
        <f>'CPI3の数'!I9+'CPI4の数'!I9</f>
        <v>0</v>
      </c>
      <c r="J9" s="1295"/>
      <c r="K9" s="1114">
        <f>'CPI3の数'!K9+'CPI4の数'!K9</f>
        <v>2</v>
      </c>
      <c r="L9" s="1114">
        <f>'CPI3の数'!L9+'CPI4の数'!L9</f>
        <v>2</v>
      </c>
      <c r="M9" s="1114">
        <f>'CPI3の数'!M9+'CPI4の数'!M9</f>
        <v>3</v>
      </c>
      <c r="N9" s="1295">
        <f>'CPI3の数'!N9+'CPI4の数'!N9</f>
        <v>2</v>
      </c>
      <c r="O9" s="1295">
        <f>'CPI3の数'!O9+'CPI4の数'!O9</f>
        <v>9</v>
      </c>
      <c r="P9" s="1114">
        <f>'CPI3の数'!P9+'CPI4の数'!P9</f>
        <v>0</v>
      </c>
      <c r="Q9" s="1114"/>
      <c r="R9" s="1114">
        <f>'CPI3の数'!R9+'CPI4の数'!R9</f>
        <v>0</v>
      </c>
      <c r="S9" s="1114">
        <f>'CPI3の数'!S9+'CPI4の数'!S9</f>
        <v>0</v>
      </c>
      <c r="T9" s="1114">
        <f>'CPI3の数'!T9+'CPI4の数'!T9</f>
        <v>3</v>
      </c>
      <c r="U9" s="1295">
        <f>'CPI3の数'!U9+'CPI4の数'!U9</f>
        <v>3</v>
      </c>
      <c r="V9" s="1295">
        <f>'CPI3の数'!V9+'CPI4の数'!V9</f>
        <v>6</v>
      </c>
      <c r="W9" s="1114">
        <f>'CPI3の数'!W9+'CPI4の数'!W9</f>
        <v>0</v>
      </c>
    </row>
    <row r="10" spans="1:23" s="1202" customFormat="1" ht="12" customHeight="1">
      <c r="A10" s="1203"/>
      <c r="B10" s="1204">
        <v>7</v>
      </c>
      <c r="C10" s="1111" t="s">
        <v>807</v>
      </c>
      <c r="D10" s="1294">
        <f>'CPI3の数'!D10+'CPI4の数'!D10</f>
        <v>6</v>
      </c>
      <c r="E10" s="1294">
        <f>'CPI3の数'!E10+'CPI4の数'!E10</f>
        <v>5</v>
      </c>
      <c r="F10" s="1294">
        <f>'CPI3の数'!F10+'CPI4の数'!F10</f>
        <v>18</v>
      </c>
      <c r="G10" s="1295">
        <f>'CPI3の数'!G10+'CPI4の数'!G10</f>
        <v>25</v>
      </c>
      <c r="H10" s="1295">
        <f>'CPI3の数'!H10+'CPI4の数'!H10</f>
        <v>54</v>
      </c>
      <c r="I10" s="1295" t="s">
        <v>849</v>
      </c>
      <c r="J10" s="1295"/>
      <c r="K10" s="1114">
        <f>'CPI3の数'!K10+'CPI4の数'!K10</f>
        <v>2</v>
      </c>
      <c r="L10" s="1114">
        <f>'CPI3の数'!L10+'CPI4の数'!L10</f>
        <v>3</v>
      </c>
      <c r="M10" s="1114">
        <f>'CPI3の数'!M10+'CPI4の数'!M10</f>
        <v>7</v>
      </c>
      <c r="N10" s="1114">
        <f>'CPI3の数'!N10+'CPI4の数'!N10</f>
        <v>12</v>
      </c>
      <c r="O10" s="1295">
        <f>'CPI3の数'!O10+'CPI4の数'!O10</f>
        <v>24</v>
      </c>
      <c r="P10" s="1295" t="s">
        <v>849</v>
      </c>
      <c r="Q10" s="1114"/>
      <c r="R10" s="1114">
        <f>'CPI3の数'!R10+'CPI4の数'!R10</f>
        <v>4</v>
      </c>
      <c r="S10" s="1114">
        <f>'CPI3の数'!S10+'CPI4の数'!S10</f>
        <v>2</v>
      </c>
      <c r="T10" s="1114">
        <f>'CPI3の数'!T10+'CPI4の数'!T10</f>
        <v>11</v>
      </c>
      <c r="U10" s="1114">
        <f>'CPI3の数'!U10+'CPI4の数'!U10</f>
        <v>13</v>
      </c>
      <c r="V10" s="1295">
        <f>'CPI3の数'!V10+'CPI4の数'!V10</f>
        <v>30</v>
      </c>
      <c r="W10" s="1295" t="s">
        <v>849</v>
      </c>
    </row>
    <row r="11" spans="1:23" s="1202" customFormat="1" ht="12" customHeight="1">
      <c r="A11" s="1203"/>
      <c r="B11" s="1204">
        <v>8</v>
      </c>
      <c r="C11" s="1111" t="s">
        <v>809</v>
      </c>
      <c r="D11" s="1294">
        <f>'CPI3の数'!D11+'CPI4の数'!D11</f>
        <v>14</v>
      </c>
      <c r="E11" s="1294">
        <f>'CPI3の数'!E11+'CPI4の数'!E11</f>
        <v>12</v>
      </c>
      <c r="F11" s="1294">
        <f>'CPI3の数'!F11+'CPI4の数'!F11</f>
        <v>22</v>
      </c>
      <c r="G11" s="1295">
        <f>'CPI3の数'!G11+'CPI4の数'!G11</f>
        <v>69</v>
      </c>
      <c r="H11" s="1295">
        <f>'CPI3の数'!H11+'CPI4の数'!H11</f>
        <v>117</v>
      </c>
      <c r="I11" s="1295">
        <f>'CPI3の数'!I11+'CPI4の数'!I11</f>
        <v>101</v>
      </c>
      <c r="J11" s="1295"/>
      <c r="K11" s="1114">
        <f>'CPI3の数'!K11+'CPI4の数'!K11</f>
        <v>6</v>
      </c>
      <c r="L11" s="1114">
        <f>'CPI3の数'!L11+'CPI4の数'!L11</f>
        <v>4</v>
      </c>
      <c r="M11" s="1114">
        <f>'CPI3の数'!M11+'CPI4の数'!M11</f>
        <v>12</v>
      </c>
      <c r="N11" s="1114">
        <f>'CPI3の数'!N11+'CPI4の数'!N11</f>
        <v>34</v>
      </c>
      <c r="O11" s="1295">
        <f>'CPI3の数'!O11+'CPI4の数'!O11</f>
        <v>56</v>
      </c>
      <c r="P11" s="1114">
        <f>'CPI3の数'!P11+'CPI4の数'!P11</f>
        <v>36</v>
      </c>
      <c r="Q11" s="1114"/>
      <c r="R11" s="1114">
        <f>'CPI3の数'!R11+'CPI4の数'!R11</f>
        <v>8</v>
      </c>
      <c r="S11" s="1114">
        <f>'CPI3の数'!S11+'CPI4の数'!S11</f>
        <v>8</v>
      </c>
      <c r="T11" s="1114">
        <f>'CPI3の数'!T11+'CPI4の数'!T11</f>
        <v>10</v>
      </c>
      <c r="U11" s="1114">
        <f>'CPI3の数'!U11+'CPI4の数'!U11</f>
        <v>35</v>
      </c>
      <c r="V11" s="1295">
        <f>'CPI3の数'!V11+'CPI4の数'!V11</f>
        <v>61</v>
      </c>
      <c r="W11" s="1114">
        <f>'CPI3の数'!W11+'CPI4の数'!W11</f>
        <v>65</v>
      </c>
    </row>
    <row r="12" spans="1:23" s="1202" customFormat="1" ht="12" customHeight="1">
      <c r="A12" s="1203"/>
      <c r="B12" s="1204">
        <v>9</v>
      </c>
      <c r="C12" s="1111" t="s">
        <v>836</v>
      </c>
      <c r="D12" s="1294">
        <f>'CPI3の数'!D12+'CPI4の数'!D12</f>
        <v>4</v>
      </c>
      <c r="E12" s="1294">
        <f>'CPI3の数'!E12+'CPI4の数'!E12</f>
        <v>4</v>
      </c>
      <c r="F12" s="1294">
        <f>'CPI3の数'!F12+'CPI4の数'!F12</f>
        <v>7</v>
      </c>
      <c r="G12" s="1295">
        <f>'CPI3の数'!G12+'CPI4の数'!G12</f>
        <v>9</v>
      </c>
      <c r="H12" s="1295">
        <f>'CPI3の数'!H12+'CPI4の数'!H12</f>
        <v>24</v>
      </c>
      <c r="I12" s="1295">
        <f>'CPI3の数'!I12+'CPI4の数'!I12</f>
        <v>0</v>
      </c>
      <c r="J12" s="1295"/>
      <c r="K12" s="1295">
        <f>'CPI3の数'!K12+'CPI4の数'!K12</f>
        <v>0</v>
      </c>
      <c r="L12" s="1114">
        <f>'CPI3の数'!L12+'CPI4の数'!L12</f>
        <v>2</v>
      </c>
      <c r="M12" s="1114">
        <f>'CPI3の数'!M12+'CPI4の数'!M12</f>
        <v>3</v>
      </c>
      <c r="N12" s="1114">
        <f>'CPI3の数'!N12+'CPI4の数'!N12</f>
        <v>3</v>
      </c>
      <c r="O12" s="1295">
        <f>'CPI3の数'!O12+'CPI4の数'!O12</f>
        <v>8</v>
      </c>
      <c r="P12" s="1295" t="s">
        <v>849</v>
      </c>
      <c r="Q12" s="1114"/>
      <c r="R12" s="1114">
        <f>'CPI3の数'!R12+'CPI4の数'!R12</f>
        <v>4</v>
      </c>
      <c r="S12" s="1114">
        <f>'CPI3の数'!S12+'CPI4の数'!S12</f>
        <v>2</v>
      </c>
      <c r="T12" s="1114">
        <f>'CPI3の数'!T12+'CPI4の数'!T12</f>
        <v>4</v>
      </c>
      <c r="U12" s="1114">
        <f>'CPI3の数'!U12+'CPI4の数'!U12</f>
        <v>6</v>
      </c>
      <c r="V12" s="1295">
        <f>'CPI3の数'!V12+'CPI4の数'!V12</f>
        <v>16</v>
      </c>
      <c r="W12" s="1295" t="s">
        <v>849</v>
      </c>
    </row>
    <row r="13" spans="1:23" s="1202" customFormat="1" ht="12" customHeight="1">
      <c r="A13" s="1203"/>
      <c r="B13" s="1204">
        <v>10</v>
      </c>
      <c r="C13" s="1111" t="s">
        <v>812</v>
      </c>
      <c r="D13" s="1294">
        <f>'CPI3の数'!D13+'CPI4の数'!D13</f>
        <v>33</v>
      </c>
      <c r="E13" s="1294">
        <f>'CPI3の数'!E13+'CPI4の数'!E13</f>
        <v>27</v>
      </c>
      <c r="F13" s="1294">
        <f>'CPI3の数'!F13+'CPI4の数'!F13</f>
        <v>48</v>
      </c>
      <c r="G13" s="1295">
        <f>'CPI3の数'!G13+'CPI4の数'!G13</f>
        <v>61</v>
      </c>
      <c r="H13" s="1295">
        <f>'CPI3の数'!H13+'CPI4の数'!H13</f>
        <v>169</v>
      </c>
      <c r="I13" s="1295">
        <f>'CPI3の数'!I13+'CPI4の数'!I13</f>
        <v>218</v>
      </c>
      <c r="J13" s="1295"/>
      <c r="K13" s="1114">
        <f>'CPI3の数'!K13+'CPI4の数'!K13</f>
        <v>13</v>
      </c>
      <c r="L13" s="1114">
        <f>'CPI3の数'!L13+'CPI4の数'!L13</f>
        <v>9</v>
      </c>
      <c r="M13" s="1114">
        <f>'CPI3の数'!M13+'CPI4の数'!M13</f>
        <v>12</v>
      </c>
      <c r="N13" s="1114">
        <f>'CPI3の数'!N13+'CPI4の数'!N13</f>
        <v>30</v>
      </c>
      <c r="O13" s="1295">
        <f>'CPI3の数'!O13+'CPI4の数'!O13</f>
        <v>64</v>
      </c>
      <c r="P13" s="1114">
        <f>'CPI3の数'!P13+'CPI4の数'!P13</f>
        <v>83</v>
      </c>
      <c r="Q13" s="1114"/>
      <c r="R13" s="1114">
        <f>'CPI3の数'!R13+'CPI4の数'!R13</f>
        <v>20</v>
      </c>
      <c r="S13" s="1114">
        <f>'CPI3の数'!S13+'CPI4の数'!S13</f>
        <v>18</v>
      </c>
      <c r="T13" s="1114">
        <f>'CPI3の数'!T13+'CPI4の数'!T13</f>
        <v>36</v>
      </c>
      <c r="U13" s="1114">
        <f>'CPI3の数'!U13+'CPI4の数'!U13</f>
        <v>31</v>
      </c>
      <c r="V13" s="1295">
        <f>'CPI3の数'!V13+'CPI4の数'!V13</f>
        <v>105</v>
      </c>
      <c r="W13" s="1114">
        <f>'CPI3の数'!W13+'CPI4の数'!W13</f>
        <v>135</v>
      </c>
    </row>
    <row r="14" spans="1:23" s="1202" customFormat="1" ht="12" customHeight="1">
      <c r="A14" s="1203"/>
      <c r="B14" s="1204">
        <v>11</v>
      </c>
      <c r="C14" s="1111" t="s">
        <v>813</v>
      </c>
      <c r="D14" s="1294">
        <f>'CPI3の数'!D14+'CPI4の数'!D14</f>
        <v>12</v>
      </c>
      <c r="E14" s="1294">
        <f>'CPI3の数'!E14+'CPI4の数'!E14</f>
        <v>16</v>
      </c>
      <c r="F14" s="1294">
        <f>'CPI3の数'!F14+'CPI4の数'!F14</f>
        <v>25</v>
      </c>
      <c r="G14" s="1295">
        <f>'CPI3の数'!G14+'CPI4の数'!G14</f>
        <v>35</v>
      </c>
      <c r="H14" s="1295">
        <f>'CPI3の数'!H14+'CPI4の数'!H14</f>
        <v>88</v>
      </c>
      <c r="I14" s="1295">
        <f>'CPI3の数'!I14+'CPI4の数'!I14</f>
        <v>158</v>
      </c>
      <c r="J14" s="1295"/>
      <c r="K14" s="1114">
        <f>'CPI3の数'!K14+'CPI4の数'!K14</f>
        <v>4</v>
      </c>
      <c r="L14" s="1114">
        <f>'CPI3の数'!L14+'CPI4の数'!L14</f>
        <v>2</v>
      </c>
      <c r="M14" s="1114">
        <f>'CPI3の数'!M14+'CPI4の数'!M14</f>
        <v>4</v>
      </c>
      <c r="N14" s="1114">
        <f>'CPI3の数'!N14+'CPI4の数'!N14</f>
        <v>16</v>
      </c>
      <c r="O14" s="1295">
        <f>'CPI3の数'!O14+'CPI4の数'!O14</f>
        <v>26</v>
      </c>
      <c r="P14" s="1114">
        <f>'CPI3の数'!P14+'CPI4の数'!P14</f>
        <v>42</v>
      </c>
      <c r="Q14" s="1114"/>
      <c r="R14" s="1114">
        <f>'CPI3の数'!R14+'CPI4の数'!R14</f>
        <v>8</v>
      </c>
      <c r="S14" s="1114">
        <f>'CPI3の数'!S14+'CPI4の数'!S14</f>
        <v>14</v>
      </c>
      <c r="T14" s="1114">
        <f>'CPI3の数'!T14+'CPI4の数'!T14</f>
        <v>21</v>
      </c>
      <c r="U14" s="1114">
        <f>'CPI3の数'!U14+'CPI4の数'!U14</f>
        <v>19</v>
      </c>
      <c r="V14" s="1295">
        <f>'CPI3の数'!V14+'CPI4の数'!V14</f>
        <v>62</v>
      </c>
      <c r="W14" s="1114">
        <f>'CPI3の数'!W14+'CPI4の数'!W14</f>
        <v>116</v>
      </c>
    </row>
    <row r="15" spans="1:23" s="1202" customFormat="1" ht="12" customHeight="1">
      <c r="A15" s="1203"/>
      <c r="B15" s="1204">
        <v>12</v>
      </c>
      <c r="C15" s="1111" t="s">
        <v>814</v>
      </c>
      <c r="D15" s="1294">
        <f>'CPI3の数'!D15+'CPI4の数'!D15</f>
        <v>0</v>
      </c>
      <c r="E15" s="1294">
        <f>'CPI3の数'!E15+'CPI4の数'!E15</f>
        <v>2</v>
      </c>
      <c r="F15" s="1294">
        <f>'CPI3の数'!F15+'CPI4の数'!F15</f>
        <v>6</v>
      </c>
      <c r="G15" s="1295">
        <f>'CPI3の数'!G15+'CPI4の数'!G15</f>
        <v>5</v>
      </c>
      <c r="H15" s="1295">
        <f>'CPI3の数'!H15+'CPI4の数'!H15</f>
        <v>13</v>
      </c>
      <c r="I15" s="1295">
        <f>'CPI3の数'!I15+'CPI4の数'!I15</f>
        <v>131</v>
      </c>
      <c r="J15" s="1295"/>
      <c r="K15" s="1114">
        <f>'CPI3の数'!K15+'CPI4の数'!K15</f>
        <v>0</v>
      </c>
      <c r="L15" s="1114">
        <f>'CPI3の数'!L15+'CPI4の数'!L15</f>
        <v>1</v>
      </c>
      <c r="M15" s="1114">
        <f>'CPI3の数'!M15+'CPI4の数'!M15</f>
        <v>0</v>
      </c>
      <c r="N15" s="1114">
        <f>'CPI3の数'!N15+'CPI4の数'!N15</f>
        <v>3</v>
      </c>
      <c r="O15" s="1295">
        <f>'CPI3の数'!O15+'CPI4の数'!O15</f>
        <v>4</v>
      </c>
      <c r="P15" s="1114">
        <f>'CPI3の数'!P15+'CPI4の数'!P15</f>
        <v>46</v>
      </c>
      <c r="Q15" s="1114"/>
      <c r="R15" s="1114">
        <f>'CPI3の数'!R15+'CPI4の数'!R15</f>
        <v>0</v>
      </c>
      <c r="S15" s="1114">
        <f>'CPI3の数'!S15+'CPI4の数'!S15</f>
        <v>1</v>
      </c>
      <c r="T15" s="1114">
        <f>'CPI3の数'!T15+'CPI4の数'!T15</f>
        <v>6</v>
      </c>
      <c r="U15" s="1114">
        <f>'CPI3の数'!U15+'CPI4の数'!U15</f>
        <v>2</v>
      </c>
      <c r="V15" s="1295">
        <f>'CPI3の数'!V15+'CPI4の数'!V15</f>
        <v>9</v>
      </c>
      <c r="W15" s="1114">
        <f>'CPI3の数'!W15+'CPI4の数'!W15</f>
        <v>85</v>
      </c>
    </row>
    <row r="16" spans="1:23" s="1202" customFormat="1" ht="12" customHeight="1">
      <c r="A16" s="1203"/>
      <c r="B16" s="1204">
        <v>13</v>
      </c>
      <c r="C16" s="1111" t="s">
        <v>815</v>
      </c>
      <c r="D16" s="1294">
        <f>'CPI3の数'!D16+'CPI4の数'!D16</f>
        <v>6</v>
      </c>
      <c r="E16" s="1294">
        <f>'CPI3の数'!E16+'CPI4の数'!E16</f>
        <v>5</v>
      </c>
      <c r="F16" s="1294">
        <f>'CPI3の数'!F16+'CPI4の数'!F16</f>
        <v>10</v>
      </c>
      <c r="G16" s="1295">
        <f>'CPI3の数'!G16+'CPI4の数'!G16</f>
        <v>20</v>
      </c>
      <c r="H16" s="1295">
        <f>'CPI3の数'!H16+'CPI4の数'!H16</f>
        <v>41</v>
      </c>
      <c r="I16" s="1295" t="s">
        <v>760</v>
      </c>
      <c r="J16" s="1295"/>
      <c r="K16" s="1114">
        <f>'CPI3の数'!K16+'CPI4の数'!K16</f>
        <v>2</v>
      </c>
      <c r="L16" s="1114">
        <f>'CPI3の数'!L16+'CPI4の数'!L16</f>
        <v>1</v>
      </c>
      <c r="M16" s="1114">
        <f>'CPI3の数'!M16+'CPI4の数'!M16</f>
        <v>5</v>
      </c>
      <c r="N16" s="1114">
        <f>'CPI3の数'!N16+'CPI4の数'!N16</f>
        <v>8</v>
      </c>
      <c r="O16" s="1295">
        <f>'CPI3の数'!O16+'CPI4の数'!O16</f>
        <v>16</v>
      </c>
      <c r="P16" s="1295" t="s">
        <v>760</v>
      </c>
      <c r="Q16" s="1114"/>
      <c r="R16" s="1114">
        <f>'CPI3の数'!R16+'CPI4の数'!R16</f>
        <v>4</v>
      </c>
      <c r="S16" s="1114">
        <f>'CPI3の数'!S16+'CPI4の数'!S16</f>
        <v>4</v>
      </c>
      <c r="T16" s="1114">
        <f>'CPI3の数'!T16+'CPI4の数'!T16</f>
        <v>5</v>
      </c>
      <c r="U16" s="1114">
        <f>'CPI3の数'!U16+'CPI4の数'!U16</f>
        <v>12</v>
      </c>
      <c r="V16" s="1295">
        <f>'CPI3の数'!V16+'CPI4の数'!V16</f>
        <v>25</v>
      </c>
      <c r="W16" s="1295" t="s">
        <v>760</v>
      </c>
    </row>
    <row r="17" spans="1:23" s="1202" customFormat="1" ht="12" customHeight="1">
      <c r="A17" s="1203"/>
      <c r="B17" s="1204">
        <v>14</v>
      </c>
      <c r="C17" s="1111" t="s">
        <v>816</v>
      </c>
      <c r="D17" s="1294">
        <f>'CPI3の数'!D17+'CPI4の数'!D17</f>
        <v>11</v>
      </c>
      <c r="E17" s="1294">
        <f>'CPI3の数'!E17+'CPI4の数'!E17</f>
        <v>16</v>
      </c>
      <c r="F17" s="1294">
        <f>'CPI3の数'!F17+'CPI4の数'!F17</f>
        <v>18</v>
      </c>
      <c r="G17" s="1295">
        <f>'CPI3の数'!G17+'CPI4の数'!G17</f>
        <v>35</v>
      </c>
      <c r="H17" s="1295">
        <f>'CPI3の数'!H17+'CPI4の数'!H17</f>
        <v>80</v>
      </c>
      <c r="I17" s="1295">
        <f>'CPI3の数'!I17+'CPI4の数'!I17</f>
        <v>5</v>
      </c>
      <c r="J17" s="1295"/>
      <c r="K17" s="1114">
        <f>'CPI3の数'!K17+'CPI4の数'!K17</f>
        <v>8</v>
      </c>
      <c r="L17" s="1114">
        <f>'CPI3の数'!L17+'CPI4の数'!L17</f>
        <v>4</v>
      </c>
      <c r="M17" s="1114">
        <f>'CPI3の数'!M17+'CPI4の数'!M17</f>
        <v>4</v>
      </c>
      <c r="N17" s="1114">
        <f>'CPI3の数'!N17+'CPI4の数'!N17</f>
        <v>19</v>
      </c>
      <c r="O17" s="1295">
        <f>'CPI3の数'!O17+'CPI4の数'!O17</f>
        <v>35</v>
      </c>
      <c r="P17" s="1295">
        <f>'CPI3の数'!P17+'CPI4の数'!P17</f>
        <v>2</v>
      </c>
      <c r="Q17" s="1114"/>
      <c r="R17" s="1114">
        <f>'CPI3の数'!R17+'CPI4の数'!R17</f>
        <v>3</v>
      </c>
      <c r="S17" s="1114">
        <f>'CPI3の数'!S17+'CPI4の数'!S17</f>
        <v>12</v>
      </c>
      <c r="T17" s="1114">
        <f>'CPI3の数'!T17+'CPI4の数'!T17</f>
        <v>14</v>
      </c>
      <c r="U17" s="1114">
        <f>'CPI3の数'!U17+'CPI4の数'!U17</f>
        <v>16</v>
      </c>
      <c r="V17" s="1295">
        <f>'CPI3の数'!V17+'CPI4の数'!V17</f>
        <v>45</v>
      </c>
      <c r="W17" s="1295">
        <f>'CPI3の数'!W17+'CPI4の数'!W17</f>
        <v>3</v>
      </c>
    </row>
    <row r="18" spans="1:23" s="1202" customFormat="1" ht="12" customHeight="1">
      <c r="A18" s="1203"/>
      <c r="B18" s="1204">
        <v>15</v>
      </c>
      <c r="C18" s="1111" t="s">
        <v>817</v>
      </c>
      <c r="D18" s="1294">
        <f>'CPI3の数'!D18+'CPI4の数'!D18</f>
        <v>3</v>
      </c>
      <c r="E18" s="1294">
        <f>'CPI3の数'!E18+'CPI4の数'!E18</f>
        <v>5</v>
      </c>
      <c r="F18" s="1294">
        <f>'CPI3の数'!F18+'CPI4の数'!F18</f>
        <v>2</v>
      </c>
      <c r="G18" s="1295">
        <f>'CPI3の数'!G18+'CPI4の数'!G18</f>
        <v>5</v>
      </c>
      <c r="H18" s="1295">
        <f>'CPI3の数'!H18+'CPI4の数'!H18</f>
        <v>15</v>
      </c>
      <c r="I18" s="1295" t="s">
        <v>805</v>
      </c>
      <c r="J18" s="1295"/>
      <c r="K18" s="1114">
        <f>'CPI3の数'!K18+'CPI4の数'!K18</f>
        <v>1</v>
      </c>
      <c r="L18" s="1114">
        <f>'CPI3の数'!L18+'CPI4の数'!L18</f>
        <v>3</v>
      </c>
      <c r="M18" s="1114" t="s">
        <v>771</v>
      </c>
      <c r="N18" s="1114">
        <f>'CPI3の数'!N18+'CPI4の数'!N18</f>
        <v>3</v>
      </c>
      <c r="O18" s="1295">
        <f>'CPI3の数'!O18+'CPI4の数'!O18</f>
        <v>7</v>
      </c>
      <c r="P18" s="1295" t="s">
        <v>805</v>
      </c>
      <c r="Q18" s="1114"/>
      <c r="R18" s="1114">
        <f>'CPI3の数'!R18+'CPI4の数'!R18</f>
        <v>2</v>
      </c>
      <c r="S18" s="1114">
        <f>'CPI3の数'!S18+'CPI4の数'!S18</f>
        <v>2</v>
      </c>
      <c r="T18" s="1114">
        <f>'CPI3の数'!T18+'CPI4の数'!T18</f>
        <v>2</v>
      </c>
      <c r="U18" s="1114">
        <f>'CPI3の数'!U18+'CPI4の数'!U18</f>
        <v>2</v>
      </c>
      <c r="V18" s="1295">
        <f>'CPI3の数'!V18+'CPI4の数'!V18</f>
        <v>8</v>
      </c>
      <c r="W18" s="1295" t="s">
        <v>805</v>
      </c>
    </row>
    <row r="19" spans="1:23" s="1202" customFormat="1" ht="12" customHeight="1">
      <c r="A19" s="1203"/>
      <c r="B19" s="1204">
        <v>16</v>
      </c>
      <c r="C19" s="1111" t="s">
        <v>818</v>
      </c>
      <c r="D19" s="1294">
        <f>'CPI3の数'!D19+'CPI4の数'!D19</f>
        <v>4</v>
      </c>
      <c r="E19" s="1294">
        <f>'CPI3の数'!E19+'CPI4の数'!E19</f>
        <v>1</v>
      </c>
      <c r="F19" s="1294">
        <f>'CPI3の数'!F19+'CPI4の数'!F19</f>
        <v>6</v>
      </c>
      <c r="G19" s="1295">
        <f>'CPI3の数'!G19+'CPI4の数'!G19</f>
        <v>5</v>
      </c>
      <c r="H19" s="1295">
        <f>'CPI3の数'!H19+'CPI4の数'!H19</f>
        <v>16</v>
      </c>
      <c r="I19" s="1295">
        <f>'CPI3の数'!I19+'CPI4の数'!I19</f>
        <v>217</v>
      </c>
      <c r="J19" s="1295"/>
      <c r="K19" s="1295">
        <f>'CPI3の数'!K19+'CPI4の数'!K19</f>
        <v>0</v>
      </c>
      <c r="L19" s="1114">
        <f>'CPI3の数'!L19+'CPI4の数'!L19</f>
        <v>0</v>
      </c>
      <c r="M19" s="1114">
        <f>'CPI3の数'!M19+'CPI4の数'!M19</f>
        <v>1</v>
      </c>
      <c r="N19" s="1114">
        <f>'CPI3の数'!N19+'CPI4の数'!N19</f>
        <v>2</v>
      </c>
      <c r="O19" s="1295">
        <f>'CPI3の数'!O19+'CPI4の数'!O19</f>
        <v>3</v>
      </c>
      <c r="P19" s="1114">
        <f>'CPI3の数'!P19+'CPI4の数'!P19</f>
        <v>80</v>
      </c>
      <c r="Q19" s="1114">
        <f>'CPI3の数'!Q19+'CPI4の数'!Q19</f>
        <v>0</v>
      </c>
      <c r="R19" s="1114">
        <f>'CPI3の数'!R19+'CPI4の数'!R19</f>
        <v>4</v>
      </c>
      <c r="S19" s="1114">
        <f>'CPI3の数'!S19+'CPI4の数'!S19</f>
        <v>1</v>
      </c>
      <c r="T19" s="1114">
        <f>'CPI3の数'!T19+'CPI4の数'!T19</f>
        <v>5</v>
      </c>
      <c r="U19" s="1114">
        <f>'CPI3の数'!U19+'CPI4の数'!U19</f>
        <v>3</v>
      </c>
      <c r="V19" s="1295">
        <f>'CPI3の数'!V19+'CPI4の数'!V19</f>
        <v>13</v>
      </c>
      <c r="W19" s="1114">
        <f>'CPI3の数'!W19+'CPI4の数'!W19</f>
        <v>137</v>
      </c>
    </row>
    <row r="20" spans="1:23" s="1202" customFormat="1" ht="12" customHeight="1">
      <c r="A20" s="1203"/>
      <c r="B20" s="1204">
        <v>17</v>
      </c>
      <c r="C20" s="1111" t="s">
        <v>794</v>
      </c>
      <c r="D20" s="1297" t="s">
        <v>776</v>
      </c>
      <c r="E20" s="1297" t="s">
        <v>776</v>
      </c>
      <c r="F20" s="1297" t="s">
        <v>776</v>
      </c>
      <c r="G20" s="1298" t="s">
        <v>776</v>
      </c>
      <c r="H20" s="1298" t="s">
        <v>776</v>
      </c>
      <c r="I20" s="1298" t="s">
        <v>776</v>
      </c>
      <c r="J20" s="1298"/>
      <c r="K20" s="1298" t="s">
        <v>776</v>
      </c>
      <c r="L20" s="1298" t="s">
        <v>776</v>
      </c>
      <c r="M20" s="1298" t="s">
        <v>776</v>
      </c>
      <c r="N20" s="1298" t="s">
        <v>776</v>
      </c>
      <c r="O20" s="1298" t="s">
        <v>776</v>
      </c>
      <c r="P20" s="1298" t="s">
        <v>776</v>
      </c>
      <c r="Q20" s="1298"/>
      <c r="R20" s="1298" t="s">
        <v>776</v>
      </c>
      <c r="S20" s="1298" t="s">
        <v>776</v>
      </c>
      <c r="T20" s="1298" t="s">
        <v>776</v>
      </c>
      <c r="U20" s="1298" t="s">
        <v>776</v>
      </c>
      <c r="V20" s="1298" t="s">
        <v>776</v>
      </c>
      <c r="W20" s="1298" t="s">
        <v>776</v>
      </c>
    </row>
    <row r="21" spans="1:23" s="1202" customFormat="1" ht="12" customHeight="1">
      <c r="A21" s="1203"/>
      <c r="B21" s="1204">
        <v>18</v>
      </c>
      <c r="C21" s="1111" t="s">
        <v>795</v>
      </c>
      <c r="D21" s="1297">
        <f>'CPI3の数'!D21+'CPI4の数'!D21</f>
        <v>12</v>
      </c>
      <c r="E21" s="1297">
        <f>'CPI3の数'!E21+'CPI4の数'!E21</f>
        <v>12</v>
      </c>
      <c r="F21" s="1297">
        <f>'CPI3の数'!F21+'CPI4の数'!F21</f>
        <v>12</v>
      </c>
      <c r="G21" s="1298">
        <f>'CPI3の数'!G21+'CPI4の数'!G21</f>
        <v>12</v>
      </c>
      <c r="H21" s="1298">
        <f>'CPI3の数'!H21+'CPI4の数'!H21</f>
        <v>48</v>
      </c>
      <c r="I21" s="1295" t="s">
        <v>849</v>
      </c>
      <c r="J21" s="1298"/>
      <c r="K21" s="1298">
        <f>'CPI3の数'!K21+'CPI4の数'!K21</f>
        <v>6</v>
      </c>
      <c r="L21" s="1298">
        <f>'CPI3の数'!L21+'CPI4の数'!L21</f>
        <v>6</v>
      </c>
      <c r="M21" s="1298">
        <f>'CPI3の数'!M21+'CPI4の数'!M21</f>
        <v>6</v>
      </c>
      <c r="N21" s="1298">
        <f>'CPI3の数'!N21+'CPI4の数'!N21</f>
        <v>6</v>
      </c>
      <c r="O21" s="1298">
        <f>'CPI3の数'!O21+'CPI4の数'!O21</f>
        <v>24</v>
      </c>
      <c r="P21" s="1295" t="s">
        <v>849</v>
      </c>
      <c r="Q21" s="1298"/>
      <c r="R21" s="1298">
        <f>'CPI3の数'!R21+'CPI4の数'!R21</f>
        <v>6</v>
      </c>
      <c r="S21" s="1298">
        <f>'CPI3の数'!S21+'CPI4の数'!S21</f>
        <v>6</v>
      </c>
      <c r="T21" s="1298">
        <f>'CPI3の数'!T21+'CPI4の数'!T21</f>
        <v>6</v>
      </c>
      <c r="U21" s="1298">
        <f>'CPI3の数'!U21+'CPI4の数'!U21</f>
        <v>6</v>
      </c>
      <c r="V21" s="1298">
        <f>'CPI3の数'!V21+'CPI4の数'!V21</f>
        <v>24</v>
      </c>
      <c r="W21" s="1295" t="s">
        <v>849</v>
      </c>
    </row>
    <row r="22" spans="1:23" s="1202" customFormat="1" ht="12" customHeight="1">
      <c r="A22" s="1203"/>
      <c r="B22" s="1204">
        <v>19</v>
      </c>
      <c r="C22" s="1111" t="s">
        <v>819</v>
      </c>
      <c r="D22" s="1294">
        <f>'CPI3の数'!D22+'CPI4の数'!D22</f>
        <v>6</v>
      </c>
      <c r="E22" s="1294">
        <f>'CPI3の数'!E22+'CPI4の数'!E22</f>
        <v>11</v>
      </c>
      <c r="F22" s="1294">
        <f>'CPI3の数'!F22+'CPI4の数'!F22</f>
        <v>33</v>
      </c>
      <c r="G22" s="1295">
        <f>'CPI3の数'!G22+'CPI4の数'!G22</f>
        <v>30</v>
      </c>
      <c r="H22" s="1295">
        <f>'CPI3の数'!H22+'CPI4の数'!H22</f>
        <v>80</v>
      </c>
      <c r="I22" s="1295">
        <f>'CPI3の数'!I22+'CPI4の数'!I22</f>
        <v>32</v>
      </c>
      <c r="J22" s="1295"/>
      <c r="K22" s="1114">
        <f>'CPI3の数'!K22+'CPI4の数'!K22</f>
        <v>3</v>
      </c>
      <c r="L22" s="1114">
        <f>'CPI3の数'!L22+'CPI4の数'!L22</f>
        <v>6</v>
      </c>
      <c r="M22" s="1114">
        <f>'CPI3の数'!M22+'CPI4の数'!M22</f>
        <v>12</v>
      </c>
      <c r="N22" s="1114">
        <f>'CPI3の数'!N22+'CPI4の数'!N22</f>
        <v>14</v>
      </c>
      <c r="O22" s="1295">
        <f>'CPI3の数'!O22+'CPI4の数'!O22</f>
        <v>35</v>
      </c>
      <c r="P22" s="1114">
        <f>'CPI3の数'!P22+'CPI4の数'!P22</f>
        <v>10</v>
      </c>
      <c r="Q22" s="1114"/>
      <c r="R22" s="1114">
        <f>'CPI3の数'!R22+'CPI4の数'!R22</f>
        <v>3</v>
      </c>
      <c r="S22" s="1114">
        <f>'CPI3の数'!S22+'CPI4の数'!S22</f>
        <v>5</v>
      </c>
      <c r="T22" s="1114">
        <f>'CPI3の数'!T22+'CPI4の数'!T22</f>
        <v>21</v>
      </c>
      <c r="U22" s="1114">
        <f>'CPI3の数'!U22+'CPI4の数'!U22</f>
        <v>16</v>
      </c>
      <c r="V22" s="1295">
        <f>'CPI3の数'!V22+'CPI4の数'!V22</f>
        <v>45</v>
      </c>
      <c r="W22" s="1114">
        <f>'CPI3の数'!W22+'CPI4の数'!W22</f>
        <v>22</v>
      </c>
    </row>
    <row r="23" spans="1:23" s="1202" customFormat="1" ht="12" customHeight="1">
      <c r="A23" s="1203"/>
      <c r="B23" s="1204">
        <v>20</v>
      </c>
      <c r="C23" s="1111" t="s">
        <v>820</v>
      </c>
      <c r="D23" s="1294">
        <f>'CPI3の数'!D23+'CPI4の数'!D23</f>
        <v>0</v>
      </c>
      <c r="E23" s="1294">
        <f>'CPI3の数'!E23+'CPI4の数'!E23</f>
        <v>2</v>
      </c>
      <c r="F23" s="1294">
        <f>'CPI3の数'!F23+'CPI4の数'!F23</f>
        <v>5</v>
      </c>
      <c r="G23" s="1295">
        <f>'CPI3の数'!G23+'CPI4の数'!G23</f>
        <v>2</v>
      </c>
      <c r="H23" s="1295">
        <f>'CPI3の数'!H23+'CPI4の数'!H23</f>
        <v>9</v>
      </c>
      <c r="I23" s="1295">
        <f>'CPI3の数'!I23+'CPI4の数'!I23</f>
        <v>4</v>
      </c>
      <c r="J23" s="1295"/>
      <c r="K23" s="1114" t="s">
        <v>771</v>
      </c>
      <c r="L23" s="1114" t="s">
        <v>771</v>
      </c>
      <c r="M23" s="1114">
        <f>'CPI3の数'!M23+'CPI4の数'!M23</f>
        <v>1</v>
      </c>
      <c r="N23" s="1114" t="s">
        <v>771</v>
      </c>
      <c r="O23" s="1295">
        <f>'CPI3の数'!O23+'CPI4の数'!O23</f>
        <v>1</v>
      </c>
      <c r="P23" s="1114">
        <f>'CPI3の数'!P23+'CPI4の数'!P23</f>
        <v>1</v>
      </c>
      <c r="Q23" s="1114"/>
      <c r="R23" s="1114">
        <f>'CPI3の数'!R23+'CPI4の数'!R23</f>
        <v>0</v>
      </c>
      <c r="S23" s="1114">
        <f>'CPI3の数'!S23+'CPI4の数'!S23</f>
        <v>2</v>
      </c>
      <c r="T23" s="1114">
        <f>'CPI3の数'!T23+'CPI4の数'!T23</f>
        <v>4</v>
      </c>
      <c r="U23" s="1114">
        <f>'CPI3の数'!U23+'CPI4の数'!U23</f>
        <v>2</v>
      </c>
      <c r="V23" s="1295">
        <f>'CPI3の数'!V23+'CPI4の数'!V23</f>
        <v>8</v>
      </c>
      <c r="W23" s="1114">
        <f>'CPI3の数'!W23+'CPI4の数'!W23</f>
        <v>3</v>
      </c>
    </row>
    <row r="24" spans="1:23" s="1202" customFormat="1" ht="12" customHeight="1">
      <c r="A24" s="1203"/>
      <c r="B24" s="1204">
        <v>21</v>
      </c>
      <c r="C24" s="1111" t="s">
        <v>821</v>
      </c>
      <c r="D24" s="1294">
        <f>'CPI3の数'!D24+'CPI4の数'!D24</f>
        <v>49</v>
      </c>
      <c r="E24" s="1294">
        <f>'CPI3の数'!E24+'CPI4の数'!E24</f>
        <v>15</v>
      </c>
      <c r="F24" s="1294">
        <f>'CPI3の数'!F24+'CPI4の数'!F24</f>
        <v>9</v>
      </c>
      <c r="G24" s="1295">
        <f>'CPI3の数'!G24+'CPI4の数'!G24</f>
        <v>13</v>
      </c>
      <c r="H24" s="1295">
        <f>'CPI3の数'!H24+'CPI4の数'!H24</f>
        <v>86</v>
      </c>
      <c r="I24" s="1295" t="s">
        <v>849</v>
      </c>
      <c r="J24" s="1295"/>
      <c r="K24" s="1114">
        <f>'CPI3の数'!K24+'CPI4の数'!K24</f>
        <v>19</v>
      </c>
      <c r="L24" s="1114">
        <f>'CPI3の数'!L24+'CPI4の数'!L24</f>
        <v>4</v>
      </c>
      <c r="M24" s="1114">
        <f>'CPI3の数'!M24+'CPI4の数'!M24</f>
        <v>3</v>
      </c>
      <c r="N24" s="1114">
        <f>'CPI3の数'!N24+'CPI4の数'!N24</f>
        <v>8</v>
      </c>
      <c r="O24" s="1295">
        <f>'CPI3の数'!O24+'CPI4の数'!O24</f>
        <v>34</v>
      </c>
      <c r="P24" s="1295" t="s">
        <v>849</v>
      </c>
      <c r="Q24" s="1114"/>
      <c r="R24" s="1114">
        <f>'CPI3の数'!R24+'CPI4の数'!R24</f>
        <v>30</v>
      </c>
      <c r="S24" s="1114">
        <f>'CPI3の数'!S24+'CPI4の数'!S24</f>
        <v>11</v>
      </c>
      <c r="T24" s="1114">
        <f>'CPI3の数'!T24+'CPI4の数'!T24</f>
        <v>6</v>
      </c>
      <c r="U24" s="1114">
        <f>'CPI3の数'!U24+'CPI4の数'!U24</f>
        <v>5</v>
      </c>
      <c r="V24" s="1295">
        <f>'CPI3の数'!V24+'CPI4の数'!V24</f>
        <v>52</v>
      </c>
      <c r="W24" s="1295" t="s">
        <v>849</v>
      </c>
    </row>
    <row r="25" spans="1:23" s="1202" customFormat="1" ht="12" customHeight="1">
      <c r="A25" s="1203"/>
      <c r="B25" s="1204">
        <v>22</v>
      </c>
      <c r="C25" s="1111" t="s">
        <v>822</v>
      </c>
      <c r="D25" s="1294">
        <f>'CPI3の数'!D25+'CPI4の数'!D25</f>
        <v>75</v>
      </c>
      <c r="E25" s="1294">
        <f>'CPI3の数'!E25+'CPI4の数'!E25</f>
        <v>91</v>
      </c>
      <c r="F25" s="1294">
        <f>'CPI3の数'!F25+'CPI4の数'!F25</f>
        <v>96</v>
      </c>
      <c r="G25" s="1299">
        <f>'CPI3の数'!G25+'CPI4の数'!G25</f>
        <v>146</v>
      </c>
      <c r="H25" s="1299">
        <f>'CPI3の数'!H25+'CPI4の数'!H25</f>
        <v>408</v>
      </c>
      <c r="I25" s="1299">
        <f>'CPI3の数'!I25+'CPI4の数'!I25</f>
        <v>572</v>
      </c>
      <c r="J25" s="1295"/>
      <c r="K25" s="1300">
        <f>'CPI3の数'!K25+'CPI4の数'!K25</f>
        <v>24</v>
      </c>
      <c r="L25" s="1300">
        <f>'CPI3の数'!L25+'CPI4の数'!L25</f>
        <v>28</v>
      </c>
      <c r="M25" s="1300">
        <f>'CPI3の数'!M25+'CPI4の数'!M25</f>
        <v>23</v>
      </c>
      <c r="N25" s="1300">
        <f>'CPI3の数'!N25+'CPI4の数'!N25</f>
        <v>73</v>
      </c>
      <c r="O25" s="1299">
        <f>'CPI3の数'!O25+'CPI4の数'!O25</f>
        <v>148</v>
      </c>
      <c r="P25" s="1300">
        <f>'CPI3の数'!P25+'CPI4の数'!P25</f>
        <v>247</v>
      </c>
      <c r="Q25" s="1114"/>
      <c r="R25" s="1300">
        <f>'CPI3の数'!R25+'CPI4の数'!R25</f>
        <v>51</v>
      </c>
      <c r="S25" s="1300">
        <f>'CPI3の数'!S25+'CPI4の数'!S25</f>
        <v>63</v>
      </c>
      <c r="T25" s="1300">
        <f>'CPI3の数'!T25+'CPI4の数'!T25</f>
        <v>73</v>
      </c>
      <c r="U25" s="1300">
        <f>'CPI3の数'!U25+'CPI4の数'!U25</f>
        <v>73</v>
      </c>
      <c r="V25" s="1299">
        <f>'CPI3の数'!V25+'CPI4の数'!V25</f>
        <v>260</v>
      </c>
      <c r="W25" s="1300">
        <f>'CPI3の数'!W25+'CPI4の数'!W25</f>
        <v>325</v>
      </c>
    </row>
    <row r="26" spans="1:23" s="1202" customFormat="1" ht="12" customHeight="1">
      <c r="A26" s="1203"/>
      <c r="B26" s="1204">
        <v>23</v>
      </c>
      <c r="C26" s="1111" t="s">
        <v>823</v>
      </c>
      <c r="D26" s="1294">
        <f>'CPI3の数'!D26+'CPI4の数'!D26</f>
        <v>31</v>
      </c>
      <c r="E26" s="1294">
        <f>'CPI3の数'!E26+'CPI4の数'!E26</f>
        <v>25</v>
      </c>
      <c r="F26" s="1294">
        <f>'CPI3の数'!F26+'CPI4の数'!F26</f>
        <v>29</v>
      </c>
      <c r="G26" s="1295">
        <f>'CPI3の数'!G26+'CPI4の数'!G26</f>
        <v>38</v>
      </c>
      <c r="H26" s="1295">
        <f>'CPI3の数'!H26+'CPI4の数'!H26</f>
        <v>123</v>
      </c>
      <c r="I26" s="1295">
        <f>'CPI3の数'!I26+'CPI4の数'!I26</f>
        <v>99</v>
      </c>
      <c r="J26" s="1295"/>
      <c r="K26" s="1114">
        <f>'CPI3の数'!K26+'CPI4の数'!K26</f>
        <v>15</v>
      </c>
      <c r="L26" s="1114">
        <f>'CPI3の数'!L26+'CPI4の数'!L26</f>
        <v>4</v>
      </c>
      <c r="M26" s="1114">
        <f>'CPI3の数'!M26+'CPI4の数'!M26</f>
        <v>11</v>
      </c>
      <c r="N26" s="1114">
        <f>'CPI3の数'!N26+'CPI4の数'!N26</f>
        <v>18</v>
      </c>
      <c r="O26" s="1295">
        <f>'CPI3の数'!O26+'CPI4の数'!O26</f>
        <v>48</v>
      </c>
      <c r="P26" s="1295">
        <f>'CPI3の数'!P26+'CPI4の数'!P26</f>
        <v>35</v>
      </c>
      <c r="Q26" s="1114"/>
      <c r="R26" s="1114">
        <f>'CPI3の数'!R26+'CPI4の数'!R26</f>
        <v>16</v>
      </c>
      <c r="S26" s="1114">
        <f>'CPI3の数'!S26+'CPI4の数'!S26</f>
        <v>21</v>
      </c>
      <c r="T26" s="1114">
        <f>'CPI3の数'!T26+'CPI4の数'!T26</f>
        <v>18</v>
      </c>
      <c r="U26" s="1114">
        <f>'CPI3の数'!U26+'CPI4の数'!U26</f>
        <v>20</v>
      </c>
      <c r="V26" s="1295">
        <f>'CPI3の数'!V26+'CPI4の数'!V26</f>
        <v>75</v>
      </c>
      <c r="W26" s="1295">
        <f>'CPI3の数'!W26+'CPI4の数'!W26</f>
        <v>64</v>
      </c>
    </row>
    <row r="27" spans="1:23" s="1202" customFormat="1" ht="12" customHeight="1">
      <c r="A27" s="1203"/>
      <c r="B27" s="1204">
        <v>24</v>
      </c>
      <c r="C27" s="1111" t="s">
        <v>824</v>
      </c>
      <c r="D27" s="1294">
        <f>'CPI3の数'!D27+'CPI4の数'!D27</f>
        <v>9</v>
      </c>
      <c r="E27" s="1294">
        <f>'CPI3の数'!E27+'CPI4の数'!E27</f>
        <v>11</v>
      </c>
      <c r="F27" s="1294">
        <f>'CPI3の数'!F27+'CPI4の数'!F27</f>
        <v>17</v>
      </c>
      <c r="G27" s="1295">
        <f>'CPI3の数'!G27+'CPI4の数'!G27</f>
        <v>3</v>
      </c>
      <c r="H27" s="1295">
        <f>'CPI3の数'!H27+'CPI4の数'!H27</f>
        <v>40</v>
      </c>
      <c r="I27" s="1295" t="s">
        <v>760</v>
      </c>
      <c r="J27" s="1295"/>
      <c r="K27" s="1114">
        <f>'CPI3の数'!K27+'CPI4の数'!K27</f>
        <v>2</v>
      </c>
      <c r="L27" s="1114">
        <f>'CPI3の数'!L27+'CPI4の数'!L27</f>
        <v>3</v>
      </c>
      <c r="M27" s="1114">
        <f>'CPI3の数'!M27+'CPI4の数'!M27</f>
        <v>3</v>
      </c>
      <c r="N27" s="1114">
        <f>'CPI3の数'!N27+'CPI4の数'!N27</f>
        <v>1</v>
      </c>
      <c r="O27" s="1295">
        <f>'CPI3の数'!O27+'CPI4の数'!O27</f>
        <v>9</v>
      </c>
      <c r="P27" s="1295" t="s">
        <v>760</v>
      </c>
      <c r="Q27" s="1114"/>
      <c r="R27" s="1114">
        <f>'CPI3の数'!R27+'CPI4の数'!R27</f>
        <v>7</v>
      </c>
      <c r="S27" s="1114">
        <f>'CPI3の数'!S27+'CPI4の数'!S27</f>
        <v>8</v>
      </c>
      <c r="T27" s="1114">
        <f>'CPI3の数'!T27+'CPI4の数'!T27</f>
        <v>14</v>
      </c>
      <c r="U27" s="1114">
        <f>'CPI3の数'!U27+'CPI4の数'!U27</f>
        <v>2</v>
      </c>
      <c r="V27" s="1295">
        <f>'CPI3の数'!V27+'CPI4の数'!V27</f>
        <v>31</v>
      </c>
      <c r="W27" s="1295" t="s">
        <v>760</v>
      </c>
    </row>
    <row r="28" spans="1:23" s="1202" customFormat="1" ht="12" customHeight="1">
      <c r="A28" s="1203"/>
      <c r="B28" s="1204">
        <v>25</v>
      </c>
      <c r="C28" s="1111" t="s">
        <v>825</v>
      </c>
      <c r="D28" s="1294">
        <f>'CPI3の数'!D28+'CPI4の数'!D28</f>
        <v>25</v>
      </c>
      <c r="E28" s="1294">
        <f>'CPI3の数'!E28+'CPI4の数'!E28</f>
        <v>20</v>
      </c>
      <c r="F28" s="1294">
        <f>'CPI3の数'!F28+'CPI4の数'!F28</f>
        <v>37</v>
      </c>
      <c r="G28" s="1295">
        <f>'CPI3の数'!G28+'CPI4の数'!G28</f>
        <v>15</v>
      </c>
      <c r="H28" s="1295">
        <f>'CPI3の数'!H28+'CPI4の数'!H28</f>
        <v>97</v>
      </c>
      <c r="I28" s="1295">
        <f>'CPI3の数'!I28+'CPI4の数'!I28</f>
        <v>19</v>
      </c>
      <c r="J28" s="1295"/>
      <c r="K28" s="1114">
        <f>'CPI3の数'!K28+'CPI4の数'!K28</f>
        <v>9</v>
      </c>
      <c r="L28" s="1114">
        <f>'CPI3の数'!L28+'CPI4の数'!L28</f>
        <v>7</v>
      </c>
      <c r="M28" s="1114">
        <f>'CPI3の数'!M28+'CPI4の数'!M28</f>
        <v>14</v>
      </c>
      <c r="N28" s="1114">
        <f>'CPI3の数'!N28+'CPI4の数'!N28</f>
        <v>5</v>
      </c>
      <c r="O28" s="1295">
        <f>'CPI3の数'!O28+'CPI4の数'!O28</f>
        <v>35</v>
      </c>
      <c r="P28" s="1295">
        <f>'CPI3の数'!P28+'CPI4の数'!P28</f>
        <v>9</v>
      </c>
      <c r="Q28" s="1114"/>
      <c r="R28" s="1114">
        <f>'CPI3の数'!R28+'CPI4の数'!R28</f>
        <v>16</v>
      </c>
      <c r="S28" s="1114">
        <f>'CPI3の数'!S28+'CPI4の数'!S28</f>
        <v>13</v>
      </c>
      <c r="T28" s="1114">
        <f>'CPI3の数'!T28+'CPI4の数'!T28</f>
        <v>23</v>
      </c>
      <c r="U28" s="1114">
        <f>'CPI3の数'!U28+'CPI4の数'!U28</f>
        <v>10</v>
      </c>
      <c r="V28" s="1295">
        <f>'CPI3の数'!V28+'CPI4の数'!V28</f>
        <v>62</v>
      </c>
      <c r="W28" s="1295">
        <f>'CPI3の数'!W28+'CPI4の数'!W28</f>
        <v>10</v>
      </c>
    </row>
    <row r="29" spans="1:23" s="1202" customFormat="1" ht="12" customHeight="1">
      <c r="A29" s="1203"/>
      <c r="B29" s="1204">
        <v>26</v>
      </c>
      <c r="C29" s="1111" t="s">
        <v>826</v>
      </c>
      <c r="D29" s="1294">
        <f>'CPI3の数'!D29+'CPI4の数'!D29</f>
        <v>1</v>
      </c>
      <c r="E29" s="1294">
        <f>'CPI3の数'!E29+'CPI4の数'!E29</f>
        <v>2</v>
      </c>
      <c r="F29" s="1294">
        <f>'CPI3の数'!F29+'CPI4の数'!F29</f>
        <v>2</v>
      </c>
      <c r="G29" s="1295">
        <f>'CPI3の数'!G29+'CPI4の数'!G29</f>
        <v>6</v>
      </c>
      <c r="H29" s="1295">
        <f>'CPI3の数'!H29+'CPI4の数'!H29</f>
        <v>11</v>
      </c>
      <c r="I29" s="1295" t="s">
        <v>803</v>
      </c>
      <c r="J29" s="1295"/>
      <c r="K29" s="1114">
        <f>'CPI3の数'!K29+'CPI4の数'!K29</f>
        <v>0</v>
      </c>
      <c r="L29" s="1114">
        <f>'CPI3の数'!L29+'CPI4の数'!L29</f>
        <v>1</v>
      </c>
      <c r="M29" s="1114">
        <f>'CPI3の数'!M29+'CPI4の数'!M29</f>
        <v>2</v>
      </c>
      <c r="N29" s="1114">
        <f>'CPI3の数'!N29+'CPI4の数'!N29</f>
        <v>1</v>
      </c>
      <c r="O29" s="1295">
        <f>'CPI3の数'!O29+'CPI4の数'!O29</f>
        <v>4</v>
      </c>
      <c r="P29" s="1295" t="s">
        <v>803</v>
      </c>
      <c r="Q29" s="1114"/>
      <c r="R29" s="1114">
        <f>'CPI3の数'!R29+'CPI4の数'!R29</f>
        <v>1</v>
      </c>
      <c r="S29" s="1114">
        <f>'CPI3の数'!S29+'CPI4の数'!S29</f>
        <v>1</v>
      </c>
      <c r="T29" s="1114">
        <f>'CPI3の数'!T29+'CPI4の数'!T29</f>
        <v>0</v>
      </c>
      <c r="U29" s="1114">
        <f>'CPI3の数'!U29+'CPI4の数'!U29</f>
        <v>5</v>
      </c>
      <c r="V29" s="1295">
        <f>'CPI3の数'!V29+'CPI4の数'!V29</f>
        <v>7</v>
      </c>
      <c r="W29" s="1295" t="s">
        <v>803</v>
      </c>
    </row>
    <row r="30" spans="1:23" s="1202" customFormat="1" ht="12" customHeight="1">
      <c r="A30" s="1203"/>
      <c r="B30" s="1204">
        <v>27</v>
      </c>
      <c r="C30" s="1111" t="s">
        <v>827</v>
      </c>
      <c r="D30" s="1294">
        <f>'CPI3の数'!D30+'CPI4の数'!D30</f>
        <v>58</v>
      </c>
      <c r="E30" s="1294">
        <f>'CPI3の数'!E30+'CPI4の数'!E30</f>
        <v>5</v>
      </c>
      <c r="F30" s="1294">
        <f>'CPI3の数'!F30+'CPI4の数'!F30</f>
        <v>16</v>
      </c>
      <c r="G30" s="1295">
        <f>'CPI3の数'!G30+'CPI4の数'!G30</f>
        <v>15</v>
      </c>
      <c r="H30" s="1295">
        <f>'CPI3の数'!H30+'CPI4の数'!H30</f>
        <v>94</v>
      </c>
      <c r="I30" s="1295" t="s">
        <v>849</v>
      </c>
      <c r="J30" s="1295"/>
      <c r="K30" s="1114">
        <f>'CPI3の数'!K30+'CPI4の数'!K30</f>
        <v>21</v>
      </c>
      <c r="L30" s="1114">
        <f>'CPI3の数'!L30+'CPI4の数'!L30</f>
        <v>0</v>
      </c>
      <c r="M30" s="1114">
        <f>'CPI3の数'!M30+'CPI4の数'!M30</f>
        <v>4</v>
      </c>
      <c r="N30" s="1114">
        <f>'CPI3の数'!N30+'CPI4の数'!N30</f>
        <v>7</v>
      </c>
      <c r="O30" s="1295">
        <f>'CPI3の数'!O30+'CPI4の数'!O30</f>
        <v>32</v>
      </c>
      <c r="P30" s="1295" t="s">
        <v>849</v>
      </c>
      <c r="Q30" s="1114"/>
      <c r="R30" s="1114">
        <f>'CPI3の数'!R30+'CPI4の数'!R30</f>
        <v>37</v>
      </c>
      <c r="S30" s="1114">
        <f>'CPI3の数'!S30+'CPI4の数'!S30</f>
        <v>5</v>
      </c>
      <c r="T30" s="1114">
        <f>'CPI3の数'!T30+'CPI4の数'!T30</f>
        <v>12</v>
      </c>
      <c r="U30" s="1114">
        <f>'CPI3の数'!U30+'CPI4の数'!U30</f>
        <v>8</v>
      </c>
      <c r="V30" s="1295">
        <f>'CPI3の数'!V30+'CPI4の数'!V30</f>
        <v>62</v>
      </c>
      <c r="W30" s="1295" t="s">
        <v>849</v>
      </c>
    </row>
    <row r="31" spans="1:23" s="1202" customFormat="1" ht="12" customHeight="1">
      <c r="A31" s="1203"/>
      <c r="B31" s="1204">
        <v>28</v>
      </c>
      <c r="C31" s="1111" t="s">
        <v>828</v>
      </c>
      <c r="D31" s="1294">
        <f>'CPI3の数'!D31+'CPI4の数'!D31</f>
        <v>37</v>
      </c>
      <c r="E31" s="1294">
        <f>'CPI3の数'!E31+'CPI4の数'!E31</f>
        <v>4</v>
      </c>
      <c r="F31" s="1294">
        <f>'CPI3の数'!F31+'CPI4の数'!F31</f>
        <v>5</v>
      </c>
      <c r="G31" s="1295">
        <f>'CPI3の数'!G31+'CPI4の数'!G31</f>
        <v>0</v>
      </c>
      <c r="H31" s="1295">
        <f>'CPI3の数'!H31+'CPI4の数'!H31</f>
        <v>46</v>
      </c>
      <c r="I31" s="1295" t="s">
        <v>849</v>
      </c>
      <c r="J31" s="1295"/>
      <c r="K31" s="1114">
        <f>'CPI3の数'!K31+'CPI4の数'!K31</f>
        <v>13</v>
      </c>
      <c r="L31" s="1114">
        <f>'CPI3の数'!L31+'CPI4の数'!L31</f>
        <v>1</v>
      </c>
      <c r="M31" s="1114">
        <f>'CPI3の数'!M31+'CPI4の数'!M31</f>
        <v>2</v>
      </c>
      <c r="N31" s="1295">
        <f>'CPI3の数'!N31+'CPI4の数'!N31</f>
        <v>0</v>
      </c>
      <c r="O31" s="1295">
        <f>'CPI3の数'!O31+'CPI4の数'!O31</f>
        <v>16</v>
      </c>
      <c r="P31" s="1295" t="s">
        <v>849</v>
      </c>
      <c r="Q31" s="1114"/>
      <c r="R31" s="1114">
        <f>'CPI3の数'!R31+'CPI4の数'!R31</f>
        <v>24</v>
      </c>
      <c r="S31" s="1114">
        <f>'CPI3の数'!S31+'CPI4の数'!S31</f>
        <v>3</v>
      </c>
      <c r="T31" s="1114">
        <f>'CPI3の数'!T31+'CPI4の数'!T31</f>
        <v>3</v>
      </c>
      <c r="U31" s="1295" t="s">
        <v>771</v>
      </c>
      <c r="V31" s="1295">
        <f>'CPI3の数'!V31+'CPI4の数'!V31</f>
        <v>30</v>
      </c>
      <c r="W31" s="1295" t="s">
        <v>849</v>
      </c>
    </row>
    <row r="32" spans="1:23" s="1202" customFormat="1" ht="12" customHeight="1">
      <c r="A32" s="1203"/>
      <c r="B32" s="1204">
        <v>29</v>
      </c>
      <c r="C32" s="1111" t="s">
        <v>829</v>
      </c>
      <c r="D32" s="1294">
        <f>'CPI3の数'!D32+'CPI4の数'!D32</f>
        <v>71</v>
      </c>
      <c r="E32" s="1294">
        <f>'CPI3の数'!E32+'CPI4の数'!E32</f>
        <v>37</v>
      </c>
      <c r="F32" s="1294">
        <f>'CPI3の数'!F32+'CPI4の数'!F32</f>
        <v>57</v>
      </c>
      <c r="G32" s="1295">
        <f>'CPI3の数'!G32+'CPI4の数'!G32</f>
        <v>39</v>
      </c>
      <c r="H32" s="1295">
        <f>'CPI3の数'!H32+'CPI4の数'!H32</f>
        <v>204</v>
      </c>
      <c r="I32" s="1295" t="s">
        <v>849</v>
      </c>
      <c r="J32" s="1295"/>
      <c r="K32" s="1114">
        <f>'CPI3の数'!K32+'CPI4の数'!K32</f>
        <v>21</v>
      </c>
      <c r="L32" s="1114">
        <f>'CPI3の数'!L32+'CPI4の数'!L32</f>
        <v>13</v>
      </c>
      <c r="M32" s="1114">
        <f>'CPI3の数'!M32+'CPI4の数'!M32</f>
        <v>21</v>
      </c>
      <c r="N32" s="1114">
        <f>'CPI3の数'!N32+'CPI4の数'!N32</f>
        <v>15</v>
      </c>
      <c r="O32" s="1295">
        <f>'CPI3の数'!O32+'CPI4の数'!O32</f>
        <v>70</v>
      </c>
      <c r="P32" s="1295" t="s">
        <v>849</v>
      </c>
      <c r="Q32" s="1114"/>
      <c r="R32" s="1114">
        <f>'CPI3の数'!R32+'CPI4の数'!R32</f>
        <v>50</v>
      </c>
      <c r="S32" s="1114">
        <f>'CPI3の数'!S32+'CPI4の数'!S32</f>
        <v>24</v>
      </c>
      <c r="T32" s="1114">
        <f>'CPI3の数'!T32+'CPI4の数'!T32</f>
        <v>36</v>
      </c>
      <c r="U32" s="1114">
        <f>'CPI3の数'!U32+'CPI4の数'!U32</f>
        <v>24</v>
      </c>
      <c r="V32" s="1295">
        <f>'CPI3の数'!V32+'CPI4の数'!V32</f>
        <v>134</v>
      </c>
      <c r="W32" s="1295" t="s">
        <v>849</v>
      </c>
    </row>
    <row r="33" spans="1:23" s="1202" customFormat="1" ht="12" customHeight="1">
      <c r="A33" s="1203"/>
      <c r="B33" s="1204">
        <v>30</v>
      </c>
      <c r="C33" s="1111" t="s">
        <v>830</v>
      </c>
      <c r="D33" s="1294">
        <f>'CPI3の数'!D33+'CPI4の数'!D33</f>
        <v>62</v>
      </c>
      <c r="E33" s="1294">
        <f>'CPI3の数'!E33+'CPI4の数'!E33</f>
        <v>82</v>
      </c>
      <c r="F33" s="1294">
        <f>'CPI3の数'!F33+'CPI4の数'!F33</f>
        <v>116</v>
      </c>
      <c r="G33" s="1295">
        <f>'CPI3の数'!G33+'CPI4の数'!G33</f>
        <v>112</v>
      </c>
      <c r="H33" s="1295">
        <f>'CPI3の数'!H33+'CPI4の数'!H33</f>
        <v>372</v>
      </c>
      <c r="I33" s="1295" t="s">
        <v>849</v>
      </c>
      <c r="J33" s="1295"/>
      <c r="K33" s="1114">
        <f>'CPI3の数'!K33+'CPI4の数'!K33</f>
        <v>24</v>
      </c>
      <c r="L33" s="1114">
        <f>'CPI3の数'!L33+'CPI4の数'!L33</f>
        <v>25</v>
      </c>
      <c r="M33" s="1114">
        <f>'CPI3の数'!M33+'CPI4の数'!M33</f>
        <v>47</v>
      </c>
      <c r="N33" s="1295">
        <f>'CPI3の数'!N33+'CPI4の数'!N33</f>
        <v>43</v>
      </c>
      <c r="O33" s="1295">
        <f>'CPI3の数'!O33+'CPI4の数'!O33</f>
        <v>139</v>
      </c>
      <c r="P33" s="1295" t="s">
        <v>849</v>
      </c>
      <c r="Q33" s="1114"/>
      <c r="R33" s="1114">
        <f>'CPI3の数'!R33+'CPI4の数'!R33</f>
        <v>38</v>
      </c>
      <c r="S33" s="1114">
        <f>'CPI3の数'!S33+'CPI4の数'!S33</f>
        <v>57</v>
      </c>
      <c r="T33" s="1114">
        <f>'CPI3の数'!T33+'CPI4の数'!T33</f>
        <v>69</v>
      </c>
      <c r="U33" s="1114">
        <f>'CPI3の数'!U33+'CPI4の数'!U33</f>
        <v>69</v>
      </c>
      <c r="V33" s="1295">
        <f>'CPI3の数'!V33+'CPI4の数'!V33</f>
        <v>233</v>
      </c>
      <c r="W33" s="1295" t="s">
        <v>849</v>
      </c>
    </row>
    <row r="34" spans="1:23" s="1202" customFormat="1" ht="12" customHeight="1">
      <c r="A34" s="1203"/>
      <c r="B34" s="1204">
        <v>31</v>
      </c>
      <c r="C34" s="1111" t="s">
        <v>831</v>
      </c>
      <c r="D34" s="1294">
        <f>'CPI3の数'!D34+'CPI4の数'!D34</f>
        <v>9</v>
      </c>
      <c r="E34" s="1294">
        <f>'CPI3の数'!E34+'CPI4の数'!E34</f>
        <v>7</v>
      </c>
      <c r="F34" s="1294">
        <f>'CPI3の数'!F34+'CPI4の数'!F34</f>
        <v>20</v>
      </c>
      <c r="G34" s="1295">
        <f>'CPI3の数'!G34+'CPI4の数'!G34</f>
        <v>9</v>
      </c>
      <c r="H34" s="1295">
        <f>'CPI3の数'!H34+'CPI4の数'!H34</f>
        <v>45</v>
      </c>
      <c r="I34" s="1295">
        <f>'CPI3の数'!I34+'CPI4の数'!I34</f>
        <v>13</v>
      </c>
      <c r="J34" s="1295"/>
      <c r="K34" s="1114">
        <f>'CPI3の数'!K34+'CPI4の数'!K34</f>
        <v>6</v>
      </c>
      <c r="L34" s="1114">
        <f>'CPI3の数'!L34+'CPI4の数'!L34</f>
        <v>2</v>
      </c>
      <c r="M34" s="1114">
        <f>'CPI3の数'!M34+'CPI4の数'!M34</f>
        <v>4</v>
      </c>
      <c r="N34" s="1295">
        <f>'CPI3の数'!N34+'CPI4の数'!N34</f>
        <v>4</v>
      </c>
      <c r="O34" s="1295">
        <f>'CPI3の数'!O34+'CPI4の数'!O34</f>
        <v>16</v>
      </c>
      <c r="P34" s="1114">
        <f>'CPI3の数'!P34+'CPI4の数'!P34</f>
        <v>5</v>
      </c>
      <c r="Q34" s="1114"/>
      <c r="R34" s="1114">
        <f>'CPI3の数'!R34+'CPI4の数'!R34</f>
        <v>3</v>
      </c>
      <c r="S34" s="1114">
        <f>'CPI3の数'!S34+'CPI4の数'!S34</f>
        <v>5</v>
      </c>
      <c r="T34" s="1114">
        <f>'CPI3の数'!T34+'CPI4の数'!T34</f>
        <v>16</v>
      </c>
      <c r="U34" s="1114">
        <f>'CPI3の数'!U34+'CPI4の数'!U34</f>
        <v>5</v>
      </c>
      <c r="V34" s="1295">
        <f>'CPI3の数'!V34+'CPI4の数'!V34</f>
        <v>29</v>
      </c>
      <c r="W34" s="1114">
        <f>'CPI3の数'!W34+'CPI4の数'!W34</f>
        <v>8</v>
      </c>
    </row>
    <row r="35" spans="1:23" s="1202" customFormat="1" ht="12" customHeight="1">
      <c r="A35" s="1203"/>
      <c r="B35" s="1204">
        <v>32</v>
      </c>
      <c r="C35" s="1111" t="s">
        <v>832</v>
      </c>
      <c r="D35" s="1294">
        <f>'CPI3の数'!D35+'CPI4の数'!D35</f>
        <v>24</v>
      </c>
      <c r="E35" s="1294">
        <f>'CPI3の数'!E35+'CPI4の数'!E35</f>
        <v>15</v>
      </c>
      <c r="F35" s="1294">
        <f>'CPI3の数'!F35+'CPI4の数'!F35</f>
        <v>26</v>
      </c>
      <c r="G35" s="1295">
        <f>'CPI3の数'!G35+'CPI4の数'!G35</f>
        <v>29</v>
      </c>
      <c r="H35" s="1295">
        <f>'CPI3の数'!H35+'CPI4の数'!H35</f>
        <v>94</v>
      </c>
      <c r="I35" s="1295" t="s">
        <v>760</v>
      </c>
      <c r="J35" s="1295"/>
      <c r="K35" s="1114">
        <f>'CPI3の数'!K35+'CPI4の数'!K35</f>
        <v>7</v>
      </c>
      <c r="L35" s="1114">
        <f>'CPI3の数'!L35+'CPI4の数'!L35</f>
        <v>5</v>
      </c>
      <c r="M35" s="1114">
        <f>'CPI3の数'!M35+'CPI4の数'!M35</f>
        <v>10</v>
      </c>
      <c r="N35" s="1114">
        <f>'CPI3の数'!N35+'CPI4の数'!N35</f>
        <v>9</v>
      </c>
      <c r="O35" s="1295">
        <f>'CPI3の数'!O35+'CPI4の数'!O35</f>
        <v>31</v>
      </c>
      <c r="P35" s="1295" t="s">
        <v>760</v>
      </c>
      <c r="Q35" s="1114"/>
      <c r="R35" s="1114">
        <f>'CPI3の数'!R35+'CPI4の数'!R35</f>
        <v>17</v>
      </c>
      <c r="S35" s="1114">
        <f>'CPI3の数'!S35+'CPI4の数'!S35</f>
        <v>10</v>
      </c>
      <c r="T35" s="1114">
        <f>'CPI3の数'!T35+'CPI4の数'!T35</f>
        <v>16</v>
      </c>
      <c r="U35" s="1114">
        <f>'CPI3の数'!U35+'CPI4の数'!U35</f>
        <v>20</v>
      </c>
      <c r="V35" s="1295">
        <f>'CPI3の数'!V35+'CPI4の数'!V35</f>
        <v>63</v>
      </c>
      <c r="W35" s="1295" t="s">
        <v>760</v>
      </c>
    </row>
    <row r="36" spans="1:23" s="1202" customFormat="1" ht="13.5" customHeight="1" thickBot="1">
      <c r="A36" s="1203"/>
      <c r="B36" s="1205">
        <v>33</v>
      </c>
      <c r="C36" s="1134" t="s">
        <v>833</v>
      </c>
      <c r="D36" s="1114" t="s">
        <v>771</v>
      </c>
      <c r="E36" s="1114" t="s">
        <v>771</v>
      </c>
      <c r="F36" s="1301">
        <f>'CPI3の数'!F36+'CPI4の数'!F36</f>
        <v>1</v>
      </c>
      <c r="G36" s="1301">
        <f>'CPI3の数'!G36+'CPI4の数'!G36</f>
        <v>1</v>
      </c>
      <c r="H36" s="1301">
        <f>'CPI3の数'!H36+'CPI4の数'!H36</f>
        <v>2</v>
      </c>
      <c r="I36" s="1301">
        <f>'CPI3の数'!I36+'CPI4の数'!I36</f>
        <v>5</v>
      </c>
      <c r="J36" s="1301"/>
      <c r="K36" s="1114" t="s">
        <v>771</v>
      </c>
      <c r="L36" s="1114" t="s">
        <v>771</v>
      </c>
      <c r="M36" s="1114" t="s">
        <v>771</v>
      </c>
      <c r="N36" s="1114" t="s">
        <v>771</v>
      </c>
      <c r="O36" s="1114" t="s">
        <v>771</v>
      </c>
      <c r="P36" s="1302">
        <f>'CPI3の数'!P36+'CPI4の数'!P36</f>
        <v>2</v>
      </c>
      <c r="Q36" s="1302"/>
      <c r="R36" s="1114" t="s">
        <v>771</v>
      </c>
      <c r="S36" s="1114" t="s">
        <v>771</v>
      </c>
      <c r="T36" s="1302">
        <f>'CPI3の数'!T36+'CPI4の数'!T36</f>
        <v>1</v>
      </c>
      <c r="U36" s="1302">
        <f>'CPI3の数'!U36+'CPI4の数'!U36</f>
        <v>1</v>
      </c>
      <c r="V36" s="1301">
        <f>'CPI3の数'!V36+'CPI4の数'!V36</f>
        <v>2</v>
      </c>
      <c r="W36" s="1302">
        <f>'CPI3の数'!W36+'CPI4の数'!W36</f>
        <v>3</v>
      </c>
    </row>
    <row r="37" spans="1:23" s="1202" customFormat="1" ht="15.75" customHeight="1" thickBot="1">
      <c r="A37" s="1203"/>
      <c r="B37" s="1207"/>
      <c r="C37" s="1260" t="s">
        <v>845</v>
      </c>
      <c r="D37" s="1303">
        <f>'CPI3の数'!D37+'CPI4の数'!D37</f>
        <v>571</v>
      </c>
      <c r="E37" s="1303">
        <f>'CPI3の数'!E37+'CPI4の数'!E37</f>
        <v>438</v>
      </c>
      <c r="F37" s="1303">
        <f>'CPI3の数'!F37+'CPI4の数'!F37</f>
        <v>663</v>
      </c>
      <c r="G37" s="1303">
        <f>'CPI3の数'!G37+'CPI4の数'!G37</f>
        <v>761</v>
      </c>
      <c r="H37" s="1303">
        <f>'CPI3の数'!H37+'CPI4の数'!H37</f>
        <v>2433</v>
      </c>
      <c r="I37" s="1303" t="s">
        <v>783</v>
      </c>
      <c r="J37" s="1303"/>
      <c r="K37" s="1303">
        <f>'CPI3の数'!K37+'CPI4の数'!K37</f>
        <v>211</v>
      </c>
      <c r="L37" s="1303">
        <f>'CPI3の数'!L37+'CPI4の数'!L37</f>
        <v>138</v>
      </c>
      <c r="M37" s="1303">
        <f>'CPI3の数'!M37+'CPI4の数'!M37</f>
        <v>221</v>
      </c>
      <c r="N37" s="1303">
        <f>'CPI3の数'!N37+'CPI4の数'!N37</f>
        <v>340</v>
      </c>
      <c r="O37" s="1303">
        <f>'CPI3の数'!O37+'CPI4の数'!O37</f>
        <v>910</v>
      </c>
      <c r="P37" s="1303" t="s">
        <v>783</v>
      </c>
      <c r="Q37" s="1303"/>
      <c r="R37" s="1303">
        <f>'CPI3の数'!R37+'CPI4の数'!R37</f>
        <v>360</v>
      </c>
      <c r="S37" s="1303">
        <f>'CPI3の数'!S37+'CPI4の数'!S37</f>
        <v>300</v>
      </c>
      <c r="T37" s="1303">
        <f>'CPI3の数'!T37+'CPI4の数'!T37</f>
        <v>442</v>
      </c>
      <c r="U37" s="1303">
        <f>'CPI3の数'!U37+'CPI4の数'!U37</f>
        <v>421</v>
      </c>
      <c r="V37" s="1303">
        <f>'CPI3の数'!V37+'CPI4の数'!V37</f>
        <v>1523</v>
      </c>
      <c r="W37" s="1303" t="s">
        <v>783</v>
      </c>
    </row>
    <row r="38" spans="1:23" s="1202" customFormat="1" ht="12" customHeight="1">
      <c r="A38" s="1203"/>
      <c r="B38" s="1209">
        <v>34</v>
      </c>
      <c r="C38" s="1262" t="s">
        <v>763</v>
      </c>
      <c r="D38" s="1304" t="s">
        <v>782</v>
      </c>
      <c r="E38" s="1304" t="s">
        <v>782</v>
      </c>
      <c r="F38" s="1304" t="s">
        <v>782</v>
      </c>
      <c r="G38" s="1304" t="s">
        <v>782</v>
      </c>
      <c r="H38" s="1304" t="s">
        <v>782</v>
      </c>
      <c r="I38" s="1304" t="s">
        <v>782</v>
      </c>
      <c r="J38" s="1305" t="s">
        <v>782</v>
      </c>
      <c r="K38" s="1306" t="s">
        <v>782</v>
      </c>
      <c r="L38" s="1306" t="s">
        <v>782</v>
      </c>
      <c r="M38" s="1306" t="s">
        <v>782</v>
      </c>
      <c r="N38" s="1306" t="s">
        <v>782</v>
      </c>
      <c r="O38" s="1304" t="s">
        <v>782</v>
      </c>
      <c r="P38" s="1306" t="s">
        <v>782</v>
      </c>
      <c r="Q38" s="1307"/>
      <c r="R38" s="1306" t="s">
        <v>782</v>
      </c>
      <c r="S38" s="1306" t="s">
        <v>782</v>
      </c>
      <c r="T38" s="1306" t="s">
        <v>782</v>
      </c>
      <c r="U38" s="1306" t="s">
        <v>782</v>
      </c>
      <c r="V38" s="1304" t="s">
        <v>782</v>
      </c>
      <c r="W38" s="1306" t="s">
        <v>782</v>
      </c>
    </row>
    <row r="39" spans="1:23" s="1202" customFormat="1" ht="12" customHeight="1" thickBot="1">
      <c r="A39" s="1203"/>
      <c r="B39" s="1211">
        <v>35</v>
      </c>
      <c r="C39" s="1265" t="s">
        <v>3</v>
      </c>
      <c r="D39" s="1308">
        <f>'CPI3の数'!D39+'CPI4の数'!D39</f>
        <v>215</v>
      </c>
      <c r="E39" s="1308">
        <f>'CPI3の数'!E39+'CPI4の数'!E39</f>
        <v>184</v>
      </c>
      <c r="F39" s="1308">
        <f>'CPI3の数'!F39+'CPI4の数'!F39</f>
        <v>230</v>
      </c>
      <c r="G39" s="1308">
        <f>'CPI3の数'!G39+'CPI4の数'!G39</f>
        <v>234</v>
      </c>
      <c r="H39" s="1308">
        <f>'CPI3の数'!H39+'CPI4の数'!H39</f>
        <v>863</v>
      </c>
      <c r="I39" s="1308">
        <f>'CPI3の数'!I39+'CPI4の数'!I39</f>
        <v>968</v>
      </c>
      <c r="J39" s="1308"/>
      <c r="K39" s="1309">
        <f>'CPI3の数'!K39+'CPI4の数'!K39</f>
        <v>86</v>
      </c>
      <c r="L39" s="1309">
        <f>'CPI3の数'!L39+'CPI4の数'!L39</f>
        <v>72</v>
      </c>
      <c r="M39" s="1309">
        <f>'CPI3の数'!M39+'CPI4の数'!M39</f>
        <v>90</v>
      </c>
      <c r="N39" s="1309">
        <f>'CPI3の数'!N39+'CPI4の数'!N39</f>
        <v>98</v>
      </c>
      <c r="O39" s="1308">
        <f>'CPI3の数'!O39+'CPI4の数'!O39</f>
        <v>346</v>
      </c>
      <c r="P39" s="1309">
        <f>'CPI3の数'!P39+'CPI4の数'!P39</f>
        <v>391</v>
      </c>
      <c r="Q39" s="1309"/>
      <c r="R39" s="1309">
        <f>'CPI3の数'!R39+'CPI4の数'!R39</f>
        <v>129</v>
      </c>
      <c r="S39" s="1309">
        <f>'CPI3の数'!S39+'CPI4の数'!S39</f>
        <v>112</v>
      </c>
      <c r="T39" s="1309">
        <f>'CPI3の数'!T39+'CPI4の数'!T39</f>
        <v>140</v>
      </c>
      <c r="U39" s="1309">
        <f>'CPI3の数'!U39+'CPI4の数'!U39</f>
        <v>136</v>
      </c>
      <c r="V39" s="1308">
        <f>'CPI3の数'!V39+'CPI4の数'!V39</f>
        <v>517</v>
      </c>
      <c r="W39" s="1309">
        <f>'CPI3の数'!W39+'CPI4の数'!W39</f>
        <v>577</v>
      </c>
    </row>
    <row r="40" spans="1:23" s="1202" customFormat="1" ht="17.25" customHeight="1" thickBot="1" thickTop="1">
      <c r="A40" s="1203"/>
      <c r="B40" s="1213"/>
      <c r="C40" s="1213" t="s">
        <v>846</v>
      </c>
      <c r="D40" s="1310">
        <f>'CPI3の数'!D40+'CPI4の数'!D40</f>
        <v>786</v>
      </c>
      <c r="E40" s="1310">
        <f>'CPI3の数'!E40+'CPI4の数'!E40</f>
        <v>622</v>
      </c>
      <c r="F40" s="1310">
        <f>'CPI3の数'!F40+'CPI4の数'!F40</f>
        <v>893</v>
      </c>
      <c r="G40" s="1310">
        <f>'CPI3の数'!G40+'CPI4の数'!G40</f>
        <v>995</v>
      </c>
      <c r="H40" s="1310">
        <f>'CPI3の数'!H40+'CPI4の数'!H40</f>
        <v>3296</v>
      </c>
      <c r="I40" s="1310" t="s">
        <v>783</v>
      </c>
      <c r="J40" s="1310"/>
      <c r="K40" s="1310">
        <f>'CPI3の数'!K40+'CPI4の数'!K40</f>
        <v>297</v>
      </c>
      <c r="L40" s="1310">
        <f>'CPI3の数'!L40+'CPI4の数'!L40</f>
        <v>210</v>
      </c>
      <c r="M40" s="1310">
        <f>'CPI3の数'!M40+'CPI4の数'!M40</f>
        <v>311</v>
      </c>
      <c r="N40" s="1310">
        <f>'CPI3の数'!N40+'CPI4の数'!N40</f>
        <v>438</v>
      </c>
      <c r="O40" s="1310">
        <f>'CPI3の数'!O40+'CPI4の数'!O40</f>
        <v>1256</v>
      </c>
      <c r="P40" s="1310" t="s">
        <v>783</v>
      </c>
      <c r="Q40" s="1310"/>
      <c r="R40" s="1310">
        <f>'CPI3の数'!R40+'CPI4の数'!R40</f>
        <v>489</v>
      </c>
      <c r="S40" s="1310">
        <f>'CPI3の数'!S40+'CPI4の数'!S40</f>
        <v>412</v>
      </c>
      <c r="T40" s="1310">
        <f>'CPI3の数'!T40+'CPI4の数'!T40</f>
        <v>582</v>
      </c>
      <c r="U40" s="1310">
        <f>'CPI3の数'!U40+'CPI4の数'!U40</f>
        <v>557</v>
      </c>
      <c r="V40" s="1310">
        <f>'CPI3の数'!V40+'CPI4の数'!V40</f>
        <v>2040</v>
      </c>
      <c r="W40" s="1310" t="s">
        <v>783</v>
      </c>
    </row>
    <row r="41" spans="2:23" ht="11.25">
      <c r="B41" s="1215" t="s">
        <v>765</v>
      </c>
      <c r="D41" s="1311"/>
      <c r="E41" s="1311"/>
      <c r="F41" s="1311"/>
      <c r="G41" s="1311"/>
      <c r="H41" s="1311"/>
      <c r="I41" s="1311"/>
      <c r="J41" s="1311"/>
      <c r="K41" s="1312"/>
      <c r="L41" s="1312"/>
      <c r="M41" s="1312"/>
      <c r="N41" s="1312"/>
      <c r="O41" s="1312"/>
      <c r="P41" s="1312"/>
      <c r="Q41" s="1312"/>
      <c r="R41" s="1311"/>
      <c r="S41" s="1311"/>
      <c r="T41" s="1311"/>
      <c r="U41" s="1311"/>
      <c r="V41" s="1311"/>
      <c r="W41" s="1311"/>
    </row>
    <row r="42" spans="2:23" s="1202" customFormat="1" ht="12" customHeight="1">
      <c r="B42" s="1215" t="s">
        <v>777</v>
      </c>
      <c r="C42" s="1203"/>
      <c r="D42" s="1311"/>
      <c r="E42" s="1313"/>
      <c r="F42" s="1314"/>
      <c r="G42" s="1314"/>
      <c r="H42" s="1314"/>
      <c r="I42" s="1314"/>
      <c r="J42" s="1314"/>
      <c r="K42" s="1313"/>
      <c r="L42" s="1314"/>
      <c r="M42" s="1314"/>
      <c r="N42" s="1203"/>
      <c r="O42" s="1203"/>
      <c r="P42" s="1203"/>
      <c r="Q42" s="1203"/>
      <c r="R42" s="1203"/>
      <c r="S42" s="1203"/>
      <c r="T42" s="1203"/>
      <c r="U42" s="1203"/>
      <c r="V42" s="1203"/>
      <c r="W42" s="1203"/>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&amp;C-22-</oddFooter>
  </headerFooter>
</worksheet>
</file>

<file path=xl/worksheets/sheet17.xml><?xml version="1.0" encoding="utf-8"?>
<worksheet xmlns="http://schemas.openxmlformats.org/spreadsheetml/2006/main" xmlns:r="http://schemas.openxmlformats.org/officeDocument/2006/relationships">
  <dimension ref="A1:W42"/>
  <sheetViews>
    <sheetView workbookViewId="0" topLeftCell="A1">
      <pane xSplit="3" ySplit="3" topLeftCell="D16"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187" customWidth="1"/>
    <col min="2" max="2" width="1.12109375" style="1187" customWidth="1"/>
    <col min="3" max="3" width="7.50390625" style="1187" customWidth="1"/>
    <col min="4" max="9" width="6.75390625" style="1219" customWidth="1"/>
    <col min="10" max="10" width="1.12109375" style="1219" customWidth="1"/>
    <col min="11" max="16" width="6.75390625" style="1220" customWidth="1"/>
    <col min="17" max="17" width="1.12109375" style="1220" customWidth="1"/>
    <col min="18" max="22" width="6.75390625" style="1219" customWidth="1"/>
    <col min="23" max="23" width="6.125" style="1219" customWidth="1"/>
    <col min="24" max="16384" width="9.00390625" style="1187" customWidth="1"/>
  </cols>
  <sheetData>
    <row r="1" spans="1:23" s="1186" customFormat="1" ht="18.75" customHeight="1" thickBot="1">
      <c r="A1" s="1183" t="s">
        <v>784</v>
      </c>
      <c r="B1" s="1183"/>
      <c r="C1" s="1183"/>
      <c r="D1" s="1184"/>
      <c r="E1" s="1184"/>
      <c r="F1" s="1184"/>
      <c r="G1" s="1184"/>
      <c r="H1" s="1184"/>
      <c r="I1" s="1184"/>
      <c r="J1" s="1184"/>
      <c r="K1" s="1185"/>
      <c r="L1" s="1185"/>
      <c r="M1" s="1185"/>
      <c r="N1" s="1185"/>
      <c r="O1" s="1185"/>
      <c r="P1" s="1185"/>
      <c r="Q1" s="1185"/>
      <c r="R1" s="1184"/>
      <c r="S1" s="1184"/>
      <c r="T1" s="1184"/>
      <c r="U1" s="1184"/>
      <c r="V1" s="1184"/>
      <c r="W1" s="1084" t="s">
        <v>775</v>
      </c>
    </row>
    <row r="2" spans="2:23" ht="15.75" customHeight="1">
      <c r="B2" s="1188"/>
      <c r="C2" s="1189"/>
      <c r="D2" s="1190"/>
      <c r="E2" s="1190"/>
      <c r="F2" s="1190" t="s">
        <v>726</v>
      </c>
      <c r="G2" s="1190"/>
      <c r="H2" s="1190"/>
      <c r="I2" s="1190"/>
      <c r="J2" s="1191"/>
      <c r="K2" s="1192"/>
      <c r="L2" s="1192"/>
      <c r="M2" s="1192" t="s">
        <v>718</v>
      </c>
      <c r="N2" s="1192"/>
      <c r="O2" s="1192"/>
      <c r="P2" s="1192"/>
      <c r="Q2" s="1193"/>
      <c r="R2" s="1190"/>
      <c r="S2" s="1190"/>
      <c r="T2" s="1190" t="s">
        <v>719</v>
      </c>
      <c r="U2" s="1190"/>
      <c r="V2" s="1190"/>
      <c r="W2" s="1190"/>
    </row>
    <row r="3" spans="2:23" s="1194" customFormat="1" ht="17.25" customHeight="1">
      <c r="B3" s="1195"/>
      <c r="C3" s="1196" t="s">
        <v>239</v>
      </c>
      <c r="D3" s="1197" t="s">
        <v>721</v>
      </c>
      <c r="E3" s="1197" t="s">
        <v>722</v>
      </c>
      <c r="F3" s="1197" t="s">
        <v>723</v>
      </c>
      <c r="G3" s="1197" t="s">
        <v>724</v>
      </c>
      <c r="H3" s="1197" t="s">
        <v>725</v>
      </c>
      <c r="I3" s="1097" t="s">
        <v>796</v>
      </c>
      <c r="J3" s="1197"/>
      <c r="K3" s="1197" t="s">
        <v>721</v>
      </c>
      <c r="L3" s="1197" t="s">
        <v>722</v>
      </c>
      <c r="M3" s="1197" t="s">
        <v>723</v>
      </c>
      <c r="N3" s="1197" t="s">
        <v>724</v>
      </c>
      <c r="O3" s="1197" t="s">
        <v>725</v>
      </c>
      <c r="P3" s="1097" t="s">
        <v>796</v>
      </c>
      <c r="Q3" s="1197"/>
      <c r="R3" s="1197" t="s">
        <v>721</v>
      </c>
      <c r="S3" s="1197" t="s">
        <v>722</v>
      </c>
      <c r="T3" s="1197" t="s">
        <v>723</v>
      </c>
      <c r="U3" s="1197" t="s">
        <v>724</v>
      </c>
      <c r="V3" s="1197" t="s">
        <v>725</v>
      </c>
      <c r="W3" s="1097" t="s">
        <v>796</v>
      </c>
    </row>
    <row r="4" spans="1:23" s="1202" customFormat="1" ht="12" customHeight="1">
      <c r="A4" s="1198"/>
      <c r="B4" s="1199">
        <v>1</v>
      </c>
      <c r="C4" s="1102" t="s">
        <v>797</v>
      </c>
      <c r="D4" s="1253">
        <f>'CPI3+4の数'!D4/'受診者数'!D4*100</f>
        <v>14.285714285714285</v>
      </c>
      <c r="E4" s="1253">
        <f>'CPI3+4の数'!E4/'受診者数'!E4*100</f>
        <v>0</v>
      </c>
      <c r="F4" s="1253">
        <f>'CPI3+4の数'!F4/'受診者数'!F4*100</f>
        <v>0</v>
      </c>
      <c r="G4" s="1253">
        <f>'CPI3+4の数'!G4/'受診者数'!G4*100</f>
        <v>50</v>
      </c>
      <c r="H4" s="1253">
        <f>'CPI3+4の数'!H4/'受診者数'!H4*100</f>
        <v>11.538461538461538</v>
      </c>
      <c r="I4" s="1254" t="s">
        <v>851</v>
      </c>
      <c r="J4" s="1291"/>
      <c r="K4" s="1253">
        <f>'CPI3+4の数'!K4/'受診者数'!K4*100</f>
        <v>14.285714285714285</v>
      </c>
      <c r="L4" s="1254" t="s">
        <v>771</v>
      </c>
      <c r="M4" s="1254" t="s">
        <v>771</v>
      </c>
      <c r="N4" s="1254" t="s">
        <v>771</v>
      </c>
      <c r="O4" s="1253">
        <f>'CPI3+4の数'!O4/'受診者数'!O4*100</f>
        <v>14.285714285714285</v>
      </c>
      <c r="P4" s="1254" t="s">
        <v>851</v>
      </c>
      <c r="Q4" s="1105"/>
      <c r="R4" s="1253">
        <f>'CPI3+4の数'!R4/'受診者数'!R4*100</f>
        <v>14.285714285714285</v>
      </c>
      <c r="S4" s="1253">
        <f>'CPI3+4の数'!S4/'受診者数'!S4*100</f>
        <v>0</v>
      </c>
      <c r="T4" s="1253">
        <f>'CPI3+4の数'!T4/'受診者数'!T4*100</f>
        <v>0</v>
      </c>
      <c r="U4" s="1253">
        <f>'CPI3+4の数'!U4/'受診者数'!U4*100</f>
        <v>50</v>
      </c>
      <c r="V4" s="1253">
        <f>'CPI3+4の数'!V4/'受診者数'!V4*100</f>
        <v>10.526315789473683</v>
      </c>
      <c r="W4" s="1254" t="s">
        <v>851</v>
      </c>
    </row>
    <row r="5" spans="1:23" s="1202" customFormat="1" ht="12" customHeight="1">
      <c r="A5" s="1203"/>
      <c r="B5" s="1204">
        <v>2</v>
      </c>
      <c r="C5" s="1111" t="s">
        <v>799</v>
      </c>
      <c r="D5" s="1256">
        <f>'CPI3+4の数'!D5/'受診者数'!D5*100</f>
        <v>0</v>
      </c>
      <c r="E5" s="1256">
        <f>'CPI3+4の数'!E5/'受診者数'!E5*100</f>
        <v>40</v>
      </c>
      <c r="F5" s="1256">
        <f>'CPI3+4の数'!F5/'受診者数'!F5*100</f>
        <v>62.5</v>
      </c>
      <c r="G5" s="1256">
        <f>'CPI3+4の数'!G5/'受診者数'!G5*100</f>
        <v>68.42105263157895</v>
      </c>
      <c r="H5" s="1256">
        <f>'CPI3+4の数'!H5/'受診者数'!H5*100</f>
        <v>53.191489361702125</v>
      </c>
      <c r="I5" s="1256" t="s">
        <v>800</v>
      </c>
      <c r="J5" s="1295"/>
      <c r="K5" s="1256">
        <f>'CPI3+4の数'!K5/'受診者数'!K5*100</f>
        <v>0</v>
      </c>
      <c r="L5" s="1256">
        <f>'CPI3+4の数'!L5/'受診者数'!L5*100</f>
        <v>100</v>
      </c>
      <c r="M5" s="1256">
        <f>'CPI3+4の数'!M5/'受診者数'!M5*100</f>
        <v>66.66666666666666</v>
      </c>
      <c r="N5" s="1256">
        <f>'CPI3+4の数'!N5/'受診者数'!N5*100</f>
        <v>66.66666666666666</v>
      </c>
      <c r="O5" s="1256">
        <f>'CPI3+4の数'!O5/'受診者数'!O5*100</f>
        <v>60</v>
      </c>
      <c r="P5" s="1256" t="s">
        <v>800</v>
      </c>
      <c r="Q5" s="1114"/>
      <c r="R5" s="1256">
        <f>'CPI3+4の数'!R5/'受診者数'!R5*100</f>
        <v>0</v>
      </c>
      <c r="S5" s="1256">
        <f>'CPI3+4の数'!S5/'受診者数'!S5*100</f>
        <v>25</v>
      </c>
      <c r="T5" s="1256">
        <f>'CPI3+4の数'!T5/'受診者数'!T5*100</f>
        <v>60</v>
      </c>
      <c r="U5" s="1256">
        <f>'CPI3+4の数'!U5/'受診者数'!U5*100</f>
        <v>69.23076923076923</v>
      </c>
      <c r="V5" s="1256">
        <f>'CPI3+4の数'!V5/'受診者数'!V5*100</f>
        <v>50</v>
      </c>
      <c r="W5" s="1256" t="s">
        <v>800</v>
      </c>
    </row>
    <row r="6" spans="1:23" s="1202" customFormat="1" ht="12" customHeight="1">
      <c r="A6" s="1203"/>
      <c r="B6" s="1204">
        <v>3</v>
      </c>
      <c r="C6" s="1111" t="s">
        <v>835</v>
      </c>
      <c r="D6" s="1256">
        <f>'CPI3+4の数'!D6/'受診者数'!D6*100</f>
        <v>16.666666666666664</v>
      </c>
      <c r="E6" s="1256">
        <f>'CPI3+4の数'!E6/'受診者数'!E6*100</f>
        <v>0</v>
      </c>
      <c r="F6" s="1256">
        <f>'CPI3+4の数'!F6/'受診者数'!F6*100</f>
        <v>33.33333333333333</v>
      </c>
      <c r="G6" s="1256">
        <f>'CPI3+4の数'!G6/'受診者数'!G6*100</f>
        <v>37.5</v>
      </c>
      <c r="H6" s="1256">
        <f>'CPI3+4の数'!H6/'受診者数'!H6*100</f>
        <v>26.08695652173913</v>
      </c>
      <c r="I6" s="1256" t="s">
        <v>800</v>
      </c>
      <c r="J6" s="1295"/>
      <c r="K6" s="1256">
        <f>'CPI3+4の数'!K6/'受診者数'!K6*100</f>
        <v>50</v>
      </c>
      <c r="L6" s="1256" t="s">
        <v>771</v>
      </c>
      <c r="M6" s="1256">
        <f>'CPI3+4の数'!M6/'受診者数'!M6*100</f>
        <v>50</v>
      </c>
      <c r="N6" s="1256">
        <f>'CPI3+4の数'!N6/'受診者数'!N6*100</f>
        <v>0</v>
      </c>
      <c r="O6" s="1256">
        <f>'CPI3+4の数'!O6/'受診者数'!O6*100</f>
        <v>37.5</v>
      </c>
      <c r="P6" s="1256" t="s">
        <v>800</v>
      </c>
      <c r="Q6" s="1114"/>
      <c r="R6" s="1256">
        <f>'CPI3+4の数'!R6/'受診者数'!R6*100</f>
        <v>0</v>
      </c>
      <c r="S6" s="1256">
        <f>'CPI3+4の数'!S6/'受診者数'!S6*100</f>
        <v>0</v>
      </c>
      <c r="T6" s="1256">
        <f>'CPI3+4の数'!T6/'受診者数'!T6*100</f>
        <v>0</v>
      </c>
      <c r="U6" s="1256">
        <f>'CPI3+4の数'!U6/'受診者数'!U6*100</f>
        <v>50</v>
      </c>
      <c r="V6" s="1256">
        <f>'CPI3+4の数'!V6/'受診者数'!V6*100</f>
        <v>20</v>
      </c>
      <c r="W6" s="1256" t="s">
        <v>800</v>
      </c>
    </row>
    <row r="7" spans="1:23" s="1202" customFormat="1" ht="12" customHeight="1">
      <c r="A7" s="1203"/>
      <c r="B7" s="1204">
        <v>4</v>
      </c>
      <c r="C7" s="1111" t="s">
        <v>802</v>
      </c>
      <c r="D7" s="1256">
        <f>'CPI3+4の数'!D7/'受診者数'!D7*100</f>
        <v>75</v>
      </c>
      <c r="E7" s="1256">
        <f>'CPI3+4の数'!E7/'受診者数'!E7*100</f>
        <v>0</v>
      </c>
      <c r="F7" s="1256">
        <f>'CPI3+4の数'!F7/'受診者数'!F7*100</f>
        <v>12.5</v>
      </c>
      <c r="G7" s="1256" t="s">
        <v>803</v>
      </c>
      <c r="H7" s="1256">
        <f>'CPI3+4の数'!H7/'受診者数'!H7*100</f>
        <v>22.22222222222222</v>
      </c>
      <c r="I7" s="1256">
        <f>'CPI3+4の数'!I7/'受診者数'!I7*100</f>
        <v>40</v>
      </c>
      <c r="J7" s="1295"/>
      <c r="K7" s="1256">
        <f>'CPI3+4の数'!K7/'受診者数'!K7*100</f>
        <v>100</v>
      </c>
      <c r="L7" s="1255">
        <f>'CPI3+4の数'!L7/'受診者数'!L7*100</f>
        <v>0</v>
      </c>
      <c r="M7" s="1256">
        <f>'CPI3+4の数'!M7/'受診者数'!M7*100</f>
        <v>20</v>
      </c>
      <c r="N7" s="1256" t="s">
        <v>803</v>
      </c>
      <c r="O7" s="1256">
        <f>'CPI3+4の数'!O7/'受診者数'!O7*100</f>
        <v>25</v>
      </c>
      <c r="P7" s="1256">
        <f>'CPI3+4の数'!P7/'受診者数'!P7*100</f>
        <v>50</v>
      </c>
      <c r="Q7" s="1114"/>
      <c r="R7" s="1256">
        <f>'CPI3+4の数'!R7/'受診者数'!R7*100</f>
        <v>66.66666666666666</v>
      </c>
      <c r="S7" s="1256">
        <f>'CPI3+4の数'!S7/'受診者数'!S7*100</f>
        <v>0</v>
      </c>
      <c r="T7" s="1256">
        <f>'CPI3+4の数'!T7/'受診者数'!T7*100</f>
        <v>0</v>
      </c>
      <c r="U7" s="1256" t="s">
        <v>803</v>
      </c>
      <c r="V7" s="1256">
        <f>'CPI3+4の数'!V7/'受診者数'!V7*100</f>
        <v>20</v>
      </c>
      <c r="W7" s="1256">
        <f>'CPI3+4の数'!W7/'受診者数'!W7*100</f>
        <v>36.36363636363637</v>
      </c>
    </row>
    <row r="8" spans="1:23" s="1202" customFormat="1" ht="12" customHeight="1">
      <c r="A8" s="1203"/>
      <c r="B8" s="1204">
        <v>5</v>
      </c>
      <c r="C8" s="1111" t="s">
        <v>804</v>
      </c>
      <c r="D8" s="1256">
        <f>'CPI3+4の数'!D8/'受診者数'!D8*100</f>
        <v>20</v>
      </c>
      <c r="E8" s="1256">
        <f>'CPI3+4の数'!E8/'受診者数'!E8*100</f>
        <v>33.33333333333333</v>
      </c>
      <c r="F8" s="1256">
        <f>'CPI3+4の数'!F8/'受診者数'!F8*100</f>
        <v>12.5</v>
      </c>
      <c r="G8" s="1256" t="s">
        <v>805</v>
      </c>
      <c r="H8" s="1256">
        <f>'CPI3+4の数'!H8/'受診者数'!H8*100</f>
        <v>21.052631578947366</v>
      </c>
      <c r="I8" s="1256">
        <f>'CPI3+4の数'!I8/'受診者数'!I8*100</f>
        <v>66.66666666666666</v>
      </c>
      <c r="J8" s="1295"/>
      <c r="K8" s="1256">
        <f>'CPI3+4の数'!K8/'受診者数'!K8*100</f>
        <v>0</v>
      </c>
      <c r="L8" s="1256">
        <f>'CPI3+4の数'!L8/'受診者数'!L8*100</f>
        <v>50</v>
      </c>
      <c r="M8" s="1256">
        <f>'CPI3+4の数'!M8/'受診者数'!M8*100</f>
        <v>0</v>
      </c>
      <c r="N8" s="1256" t="s">
        <v>805</v>
      </c>
      <c r="O8" s="1256">
        <f>'CPI3+4の数'!O8/'受診者数'!O8*100</f>
        <v>14.285714285714285</v>
      </c>
      <c r="P8" s="1256">
        <f>'CPI3+4の数'!P8/'受診者数'!P8*100</f>
        <v>0</v>
      </c>
      <c r="Q8" s="1114"/>
      <c r="R8" s="1256">
        <f>'CPI3+4の数'!R8/'受診者数'!R8*100</f>
        <v>25</v>
      </c>
      <c r="S8" s="1256">
        <f>'CPI3+4の数'!S8/'受診者数'!S8*100</f>
        <v>25</v>
      </c>
      <c r="T8" s="1256">
        <f>'CPI3+4の数'!T8/'受診者数'!T8*100</f>
        <v>25</v>
      </c>
      <c r="U8" s="1256" t="s">
        <v>805</v>
      </c>
      <c r="V8" s="1256">
        <f>'CPI3+4の数'!V8/'受診者数'!V8*100</f>
        <v>25</v>
      </c>
      <c r="W8" s="1256">
        <f>'CPI3+4の数'!W8/'受診者数'!W8*100</f>
        <v>100</v>
      </c>
    </row>
    <row r="9" spans="1:23" s="1202" customFormat="1" ht="12" customHeight="1">
      <c r="A9" s="1203"/>
      <c r="B9" s="1204">
        <v>6</v>
      </c>
      <c r="C9" s="1111" t="s">
        <v>806</v>
      </c>
      <c r="D9" s="1256">
        <f>'CPI3+4の数'!D9/'受診者数'!D9*100</f>
        <v>66.66666666666666</v>
      </c>
      <c r="E9" s="1256">
        <f>'CPI3+4の数'!E9/'受診者数'!E9*100</f>
        <v>40</v>
      </c>
      <c r="F9" s="1256">
        <f>'CPI3+4の数'!F9/'受診者数'!F9*100</f>
        <v>40</v>
      </c>
      <c r="G9" s="1256">
        <f>'CPI3+4の数'!G9/'受診者数'!G9*100</f>
        <v>83.33333333333334</v>
      </c>
      <c r="H9" s="1256">
        <f>'CPI3+4の数'!H9/'受診者数'!H9*100</f>
        <v>51.724137931034484</v>
      </c>
      <c r="I9" s="1256">
        <f>'CPI3+4の数'!I9/'受診者数'!I9*100</f>
        <v>0</v>
      </c>
      <c r="J9" s="1295"/>
      <c r="K9" s="1256">
        <f>'CPI3+4の数'!K9/'受診者数'!K9*100</f>
        <v>100</v>
      </c>
      <c r="L9" s="1256">
        <f>'CPI3+4の数'!L9/'受診者数'!L9*100</f>
        <v>100</v>
      </c>
      <c r="M9" s="1256">
        <f>'CPI3+4の数'!M9/'受診者数'!M9*100</f>
        <v>37.5</v>
      </c>
      <c r="N9" s="1256">
        <f>'CPI3+4の数'!N9/'受診者数'!N9*100</f>
        <v>66.66666666666666</v>
      </c>
      <c r="O9" s="1256">
        <f>'CPI3+4の数'!O9/'受診者数'!O9*100</f>
        <v>60</v>
      </c>
      <c r="P9" s="1256">
        <f>'CPI3+4の数'!P9/'受診者数'!P9*100</f>
        <v>0</v>
      </c>
      <c r="Q9" s="1114"/>
      <c r="R9" s="1256">
        <f>'CPI3+4の数'!R9/'受診者数'!R9*100</f>
        <v>0</v>
      </c>
      <c r="S9" s="1256">
        <f>'CPI3+4の数'!S9/'受診者数'!S9*100</f>
        <v>0</v>
      </c>
      <c r="T9" s="1256">
        <f>'CPI3+4の数'!T9/'受診者数'!T9*100</f>
        <v>42.857142857142854</v>
      </c>
      <c r="U9" s="1256">
        <f>'CPI3+4の数'!U9/'受診者数'!U9*100</f>
        <v>100</v>
      </c>
      <c r="V9" s="1256">
        <f>'CPI3+4の数'!V9/'受診者数'!V9*100</f>
        <v>42.857142857142854</v>
      </c>
      <c r="W9" s="1256">
        <f>'CPI3+4の数'!W9/'受診者数'!W9*100</f>
        <v>0</v>
      </c>
    </row>
    <row r="10" spans="1:23" s="1202" customFormat="1" ht="12" customHeight="1">
      <c r="A10" s="1203"/>
      <c r="B10" s="1204">
        <v>7</v>
      </c>
      <c r="C10" s="1111" t="s">
        <v>807</v>
      </c>
      <c r="D10" s="1256">
        <f>'CPI3+4の数'!D10/'受診者数'!D10*100</f>
        <v>33.33333333333333</v>
      </c>
      <c r="E10" s="1256">
        <f>'CPI3+4の数'!E10/'受診者数'!E10*100</f>
        <v>27.77777777777778</v>
      </c>
      <c r="F10" s="1256">
        <f>'CPI3+4の数'!F10/'受診者数'!F10*100</f>
        <v>52.94117647058824</v>
      </c>
      <c r="G10" s="1256">
        <f>'CPI3+4の数'!G10/'受診者数'!G10*100</f>
        <v>62.5</v>
      </c>
      <c r="H10" s="1256">
        <f>'CPI3+4の数'!H10/'受診者数'!H10*100</f>
        <v>49.09090909090909</v>
      </c>
      <c r="I10" s="1256" t="s">
        <v>851</v>
      </c>
      <c r="J10" s="1295"/>
      <c r="K10" s="1256">
        <f>'CPI3+4の数'!K10/'受診者数'!K10*100</f>
        <v>33.33333333333333</v>
      </c>
      <c r="L10" s="1256">
        <f>'CPI3+4の数'!L10/'受診者数'!L10*100</f>
        <v>50</v>
      </c>
      <c r="M10" s="1256">
        <f>'CPI3+4の数'!M10/'受診者数'!M10*100</f>
        <v>70</v>
      </c>
      <c r="N10" s="1256">
        <f>'CPI3+4の数'!N10/'受診者数'!N10*100</f>
        <v>66.66666666666666</v>
      </c>
      <c r="O10" s="1256">
        <f>'CPI3+4の数'!O10/'受診者数'!O10*100</f>
        <v>60</v>
      </c>
      <c r="P10" s="1256" t="s">
        <v>851</v>
      </c>
      <c r="Q10" s="1114"/>
      <c r="R10" s="1256">
        <f>'CPI3+4の数'!R10/'受診者数'!R10*100</f>
        <v>33.33333333333333</v>
      </c>
      <c r="S10" s="1256">
        <f>'CPI3+4の数'!S10/'受診者数'!S10*100</f>
        <v>16.666666666666664</v>
      </c>
      <c r="T10" s="1256">
        <f>'CPI3+4の数'!T10/'受診者数'!T10*100</f>
        <v>45.83333333333333</v>
      </c>
      <c r="U10" s="1256">
        <f>'CPI3+4の数'!U10/'受診者数'!U10*100</f>
        <v>59.09090909090909</v>
      </c>
      <c r="V10" s="1256">
        <f>'CPI3+4の数'!V10/'受診者数'!V10*100</f>
        <v>42.857142857142854</v>
      </c>
      <c r="W10" s="1256" t="s">
        <v>851</v>
      </c>
    </row>
    <row r="11" spans="1:23" s="1202" customFormat="1" ht="12" customHeight="1">
      <c r="A11" s="1203"/>
      <c r="B11" s="1204">
        <v>8</v>
      </c>
      <c r="C11" s="1111" t="s">
        <v>809</v>
      </c>
      <c r="D11" s="1256">
        <f>'CPI3+4の数'!D11/'受診者数'!D11*100</f>
        <v>29.166666666666668</v>
      </c>
      <c r="E11" s="1256">
        <f>'CPI3+4の数'!E11/'受診者数'!E11*100</f>
        <v>25</v>
      </c>
      <c r="F11" s="1256">
        <f>'CPI3+4の数'!F11/'受診者数'!F11*100</f>
        <v>28.205128205128204</v>
      </c>
      <c r="G11" s="1256">
        <f>'CPI3+4の数'!G11/'受診者数'!G11*100</f>
        <v>42.331288343558285</v>
      </c>
      <c r="H11" s="1256">
        <f>'CPI3+4の数'!H11/'受診者数'!H11*100</f>
        <v>34.718100890207715</v>
      </c>
      <c r="I11" s="1256">
        <f>'CPI3+4の数'!I11/'受診者数'!I11*100</f>
        <v>38.25757575757576</v>
      </c>
      <c r="J11" s="1295"/>
      <c r="K11" s="1256">
        <f>'CPI3+4の数'!K11/'受診者数'!K11*100</f>
        <v>40</v>
      </c>
      <c r="L11" s="1256">
        <f>'CPI3+4の数'!L11/'受診者数'!L11*100</f>
        <v>26.666666666666668</v>
      </c>
      <c r="M11" s="1256">
        <f>'CPI3+4の数'!M11/'受診者数'!M11*100</f>
        <v>40</v>
      </c>
      <c r="N11" s="1256">
        <f>'CPI3+4の数'!N11/'受診者数'!N11*100</f>
        <v>48.57142857142857</v>
      </c>
      <c r="O11" s="1256">
        <f>'CPI3+4の数'!O11/'受診者数'!O11*100</f>
        <v>43.07692307692308</v>
      </c>
      <c r="P11" s="1256">
        <f>'CPI3+4の数'!P11/'受診者数'!P11*100</f>
        <v>37.89473684210527</v>
      </c>
      <c r="Q11" s="1114"/>
      <c r="R11" s="1256">
        <f>'CPI3+4の数'!R11/'受診者数'!R11*100</f>
        <v>24.242424242424242</v>
      </c>
      <c r="S11" s="1256">
        <f>'CPI3+4の数'!S11/'受診者数'!S11*100</f>
        <v>24.242424242424242</v>
      </c>
      <c r="T11" s="1256">
        <f>'CPI3+4の数'!T11/'受診者数'!T11*100</f>
        <v>20.833333333333336</v>
      </c>
      <c r="U11" s="1256">
        <f>'CPI3+4の数'!U11/'受診者数'!U11*100</f>
        <v>37.634408602150536</v>
      </c>
      <c r="V11" s="1256">
        <f>'CPI3+4の数'!V11/'受診者数'!V11*100</f>
        <v>29.468599033816425</v>
      </c>
      <c r="W11" s="1256">
        <f>'CPI3+4の数'!W11/'受診者数'!W11*100</f>
        <v>38.46153846153847</v>
      </c>
    </row>
    <row r="12" spans="1:23" s="1202" customFormat="1" ht="12" customHeight="1">
      <c r="A12" s="1203"/>
      <c r="B12" s="1204">
        <v>9</v>
      </c>
      <c r="C12" s="1111" t="s">
        <v>836</v>
      </c>
      <c r="D12" s="1256">
        <f>'CPI3+4の数'!D12/'受診者数'!D12*100</f>
        <v>21.052631578947366</v>
      </c>
      <c r="E12" s="1256">
        <f>'CPI3+4の数'!E12/'受診者数'!E12*100</f>
        <v>33.33333333333333</v>
      </c>
      <c r="F12" s="1256">
        <f>'CPI3+4の数'!F12/'受診者数'!F12*100</f>
        <v>77.77777777777779</v>
      </c>
      <c r="G12" s="1256">
        <f>'CPI3+4の数'!G12/'受診者数'!G12*100</f>
        <v>50</v>
      </c>
      <c r="H12" s="1256">
        <f>'CPI3+4の数'!H12/'受診者数'!H12*100</f>
        <v>41.37931034482759</v>
      </c>
      <c r="I12" s="1256">
        <f>'CPI3+4の数'!I12/'受診者数'!I12*100</f>
        <v>0</v>
      </c>
      <c r="J12" s="1295"/>
      <c r="K12" s="1256">
        <f>'CPI3+4の数'!K12/'受診者数'!K12*100</f>
        <v>0</v>
      </c>
      <c r="L12" s="1256">
        <f>'CPI3+4の数'!L12/'受診者数'!L12*100</f>
        <v>40</v>
      </c>
      <c r="M12" s="1256">
        <f>'CPI3+4の数'!M12/'受診者数'!M12*100</f>
        <v>75</v>
      </c>
      <c r="N12" s="1256">
        <f>'CPI3+4の数'!N12/'受診者数'!N12*100</f>
        <v>42.857142857142854</v>
      </c>
      <c r="O12" s="1256">
        <f>'CPI3+4の数'!O12/'受診者数'!O12*100</f>
        <v>34.78260869565217</v>
      </c>
      <c r="P12" s="1256" t="s">
        <v>851</v>
      </c>
      <c r="Q12" s="1114"/>
      <c r="R12" s="1256">
        <f>'CPI3+4の数'!R12/'受診者数'!R12*100</f>
        <v>33.33333333333333</v>
      </c>
      <c r="S12" s="1256">
        <f>'CPI3+4の数'!S12/'受診者数'!S12*100</f>
        <v>28.57142857142857</v>
      </c>
      <c r="T12" s="1256">
        <f>'CPI3+4の数'!T12/'受診者数'!T12*100</f>
        <v>80</v>
      </c>
      <c r="U12" s="1256">
        <f>'CPI3+4の数'!U12/'受診者数'!U12*100</f>
        <v>54.54545454545454</v>
      </c>
      <c r="V12" s="1256">
        <f>'CPI3+4の数'!V12/'受診者数'!V12*100</f>
        <v>45.714285714285715</v>
      </c>
      <c r="W12" s="1256" t="s">
        <v>851</v>
      </c>
    </row>
    <row r="13" spans="1:23" s="1202" customFormat="1" ht="12" customHeight="1">
      <c r="A13" s="1203"/>
      <c r="B13" s="1204">
        <v>10</v>
      </c>
      <c r="C13" s="1111" t="s">
        <v>812</v>
      </c>
      <c r="D13" s="1256">
        <f>'CPI3+4の数'!D13/'受診者数'!D13*100</f>
        <v>30.275229357798167</v>
      </c>
      <c r="E13" s="1256">
        <f>'CPI3+4の数'!E13/'受診者数'!E13*100</f>
        <v>28.125</v>
      </c>
      <c r="F13" s="1256">
        <f>'CPI3+4の数'!F13/'受診者数'!F13*100</f>
        <v>40</v>
      </c>
      <c r="G13" s="1256">
        <f>'CPI3+4の数'!G13/'受診者数'!G13*100</f>
        <v>38.607594936708864</v>
      </c>
      <c r="H13" s="1256">
        <f>'CPI3+4の数'!H13/'受診者数'!H13*100</f>
        <v>34.989648033126294</v>
      </c>
      <c r="I13" s="1256">
        <f>'CPI3+4の数'!I13/'受診者数'!I13*100</f>
        <v>34.0625</v>
      </c>
      <c r="J13" s="1295"/>
      <c r="K13" s="1256">
        <f>'CPI3+4の数'!K13/'受診者数'!K13*100</f>
        <v>37.142857142857146</v>
      </c>
      <c r="L13" s="1256">
        <f>'CPI3+4の数'!L13/'受診者数'!L13*100</f>
        <v>32.142857142857146</v>
      </c>
      <c r="M13" s="1256">
        <f>'CPI3+4の数'!M13/'受診者数'!M13*100</f>
        <v>34.285714285714285</v>
      </c>
      <c r="N13" s="1256">
        <f>'CPI3+4の数'!N13/'受診者数'!N13*100</f>
        <v>43.47826086956522</v>
      </c>
      <c r="O13" s="1256">
        <f>'CPI3+4の数'!O13/'受診者数'!O13*100</f>
        <v>38.32335329341318</v>
      </c>
      <c r="P13" s="1256">
        <f>'CPI3+4の数'!P13/'受診者数'!P13*100</f>
        <v>37.05357142857143</v>
      </c>
      <c r="Q13" s="1114"/>
      <c r="R13" s="1256">
        <f>'CPI3+4の数'!R13/'受診者数'!R13*100</f>
        <v>27.027027027027028</v>
      </c>
      <c r="S13" s="1256">
        <f>'CPI3+4の数'!S13/'受診者数'!S13*100</f>
        <v>26.47058823529412</v>
      </c>
      <c r="T13" s="1256">
        <f>'CPI3+4の数'!T13/'受診者数'!T13*100</f>
        <v>42.35294117647059</v>
      </c>
      <c r="U13" s="1256">
        <f>'CPI3+4の数'!U13/'受診者数'!U13*100</f>
        <v>34.831460674157306</v>
      </c>
      <c r="V13" s="1256">
        <f>'CPI3+4の数'!V13/'受診者数'!V13*100</f>
        <v>33.22784810126582</v>
      </c>
      <c r="W13" s="1256">
        <f>'CPI3+4の数'!W13/'受診者数'!W13*100</f>
        <v>32.45192307692308</v>
      </c>
    </row>
    <row r="14" spans="1:23" s="1202" customFormat="1" ht="12" customHeight="1">
      <c r="A14" s="1203"/>
      <c r="B14" s="1204">
        <v>11</v>
      </c>
      <c r="C14" s="1111" t="s">
        <v>813</v>
      </c>
      <c r="D14" s="1256">
        <f>'CPI3+4の数'!D14/'受診者数'!D14*100</f>
        <v>27.27272727272727</v>
      </c>
      <c r="E14" s="1256">
        <f>'CPI3+4の数'!E14/'受診者数'!E14*100</f>
        <v>39.02439024390244</v>
      </c>
      <c r="F14" s="1256">
        <f>'CPI3+4の数'!F14/'受診者数'!F14*100</f>
        <v>52.083333333333336</v>
      </c>
      <c r="G14" s="1256">
        <f>'CPI3+4の数'!G14/'受診者数'!G14*100</f>
        <v>62.5</v>
      </c>
      <c r="H14" s="1256">
        <f>'CPI3+4の数'!H14/'受診者数'!H14*100</f>
        <v>46.56084656084656</v>
      </c>
      <c r="I14" s="1256">
        <f>'CPI3+4の数'!I14/'受診者数'!I14*100</f>
        <v>40</v>
      </c>
      <c r="J14" s="1295"/>
      <c r="K14" s="1256">
        <f>'CPI3+4の数'!K14/'受診者数'!K14*100</f>
        <v>25</v>
      </c>
      <c r="L14" s="1256">
        <f>'CPI3+4の数'!L14/'受診者数'!L14*100</f>
        <v>33.33333333333333</v>
      </c>
      <c r="M14" s="1256">
        <f>'CPI3+4の数'!M14/'受診者数'!M14*100</f>
        <v>36.36363636363637</v>
      </c>
      <c r="N14" s="1256">
        <f>'CPI3+4の数'!N14/'受診者数'!N14*100</f>
        <v>72.72727272727273</v>
      </c>
      <c r="O14" s="1256">
        <f>'CPI3+4の数'!O14/'受診者数'!O14*100</f>
        <v>47.27272727272727</v>
      </c>
      <c r="P14" s="1256">
        <f>'CPI3+4の数'!P14/'受診者数'!P14*100</f>
        <v>43.75</v>
      </c>
      <c r="Q14" s="1114"/>
      <c r="R14" s="1256">
        <f>'CPI3+4の数'!R14/'受診者数'!R14*100</f>
        <v>28.57142857142857</v>
      </c>
      <c r="S14" s="1256">
        <f>'CPI3+4の数'!S14/'受診者数'!S14*100</f>
        <v>40</v>
      </c>
      <c r="T14" s="1256">
        <f>'CPI3+4の数'!T14/'受診者数'!T14*100</f>
        <v>56.75675675675676</v>
      </c>
      <c r="U14" s="1256">
        <f>'CPI3+4の数'!U14/'受診者数'!U14*100</f>
        <v>55.88235294117647</v>
      </c>
      <c r="V14" s="1256">
        <f>'CPI3+4の数'!V14/'受診者数'!V14*100</f>
        <v>46.26865671641791</v>
      </c>
      <c r="W14" s="1256">
        <f>'CPI3+4の数'!W14/'受診者数'!W14*100</f>
        <v>38.79598662207358</v>
      </c>
    </row>
    <row r="15" spans="1:23" s="1202" customFormat="1" ht="12" customHeight="1">
      <c r="A15" s="1203"/>
      <c r="B15" s="1204">
        <v>12</v>
      </c>
      <c r="C15" s="1111" t="s">
        <v>814</v>
      </c>
      <c r="D15" s="1256">
        <f>'CPI3+4の数'!D15/'受診者数'!D15*100</f>
        <v>0</v>
      </c>
      <c r="E15" s="1256">
        <f>'CPI3+4の数'!E15/'受診者数'!E15*100</f>
        <v>22.22222222222222</v>
      </c>
      <c r="F15" s="1256">
        <f>'CPI3+4の数'!F15/'受診者数'!F15*100</f>
        <v>85.71428571428571</v>
      </c>
      <c r="G15" s="1256">
        <f>'CPI3+4の数'!G15/'受診者数'!G15*100</f>
        <v>71.42857142857143</v>
      </c>
      <c r="H15" s="1256">
        <f>'CPI3+4の数'!H15/'受診者数'!H15*100</f>
        <v>43.333333333333336</v>
      </c>
      <c r="I15" s="1256">
        <f>'CPI3+4の数'!I15/'受診者数'!I15*100</f>
        <v>16.838046272493575</v>
      </c>
      <c r="J15" s="1295"/>
      <c r="K15" s="1256">
        <f>'CPI3+4の数'!K15/'受診者数'!K15*100</f>
        <v>0</v>
      </c>
      <c r="L15" s="1256">
        <f>'CPI3+4の数'!L15/'受診者数'!L15*100</f>
        <v>100</v>
      </c>
      <c r="M15" s="1256">
        <f>'CPI3+4の数'!M15/'受診者数'!M15*100</f>
        <v>0</v>
      </c>
      <c r="N15" s="1256">
        <f>'CPI3+4の数'!N15/'受診者数'!N15*100</f>
        <v>100</v>
      </c>
      <c r="O15" s="1256">
        <f>'CPI3+4の数'!O15/'受診者数'!O15*100</f>
        <v>57.14285714285714</v>
      </c>
      <c r="P15" s="1256">
        <f>'CPI3+4の数'!P15/'受診者数'!P15*100</f>
        <v>20.444444444444446</v>
      </c>
      <c r="Q15" s="1114"/>
      <c r="R15" s="1256">
        <f>'CPI3+4の数'!R15/'受診者数'!R15*100</f>
        <v>0</v>
      </c>
      <c r="S15" s="1256">
        <f>'CPI3+4の数'!S15/'受診者数'!S15*100</f>
        <v>12.5</v>
      </c>
      <c r="T15" s="1256">
        <f>'CPI3+4の数'!T15/'受診者数'!T15*100</f>
        <v>100</v>
      </c>
      <c r="U15" s="1256">
        <f>'CPI3+4の数'!U15/'受診者数'!U15*100</f>
        <v>50</v>
      </c>
      <c r="V15" s="1256">
        <f>'CPI3+4の数'!V15/'受診者数'!V15*100</f>
        <v>39.130434782608695</v>
      </c>
      <c r="W15" s="1256">
        <f>'CPI3+4の数'!W15/'受診者数'!W15*100</f>
        <v>15.370705244122965</v>
      </c>
    </row>
    <row r="16" spans="1:23" s="1202" customFormat="1" ht="12" customHeight="1">
      <c r="A16" s="1203"/>
      <c r="B16" s="1204">
        <v>13</v>
      </c>
      <c r="C16" s="1111" t="s">
        <v>815</v>
      </c>
      <c r="D16" s="1256">
        <f>'CPI3+4の数'!D16/'受診者数'!D16*100</f>
        <v>35.294117647058826</v>
      </c>
      <c r="E16" s="1256">
        <f>'CPI3+4の数'!E16/'受診者数'!E16*100</f>
        <v>35.714285714285715</v>
      </c>
      <c r="F16" s="1256">
        <f>'CPI3+4の数'!F16/'受診者数'!F16*100</f>
        <v>71.42857142857143</v>
      </c>
      <c r="G16" s="1256">
        <f>'CPI3+4の数'!G16/'受診者数'!G16*100</f>
        <v>71.42857142857143</v>
      </c>
      <c r="H16" s="1256">
        <f>'CPI3+4の数'!H16/'受診者数'!H16*100</f>
        <v>56.16438356164384</v>
      </c>
      <c r="I16" s="1256" t="s">
        <v>760</v>
      </c>
      <c r="J16" s="1295"/>
      <c r="K16" s="1256">
        <f>'CPI3+4の数'!K16/'受診者数'!K16*100</f>
        <v>66.66666666666666</v>
      </c>
      <c r="L16" s="1256">
        <f>'CPI3+4の数'!L16/'受診者数'!L16*100</f>
        <v>33.33333333333333</v>
      </c>
      <c r="M16" s="1256">
        <f>'CPI3+4の数'!M16/'受診者数'!M16*100</f>
        <v>100</v>
      </c>
      <c r="N16" s="1256">
        <f>'CPI3+4の数'!N16/'受診者数'!N16*100</f>
        <v>88.88888888888889</v>
      </c>
      <c r="O16" s="1256">
        <f>'CPI3+4の数'!O16/'受診者数'!O16*100</f>
        <v>80</v>
      </c>
      <c r="P16" s="1256" t="s">
        <v>760</v>
      </c>
      <c r="Q16" s="1114"/>
      <c r="R16" s="1256">
        <f>'CPI3+4の数'!R16/'受診者数'!R16*100</f>
        <v>28.57142857142857</v>
      </c>
      <c r="S16" s="1256">
        <f>'CPI3+4の数'!S16/'受診者数'!S16*100</f>
        <v>36.36363636363637</v>
      </c>
      <c r="T16" s="1256">
        <f>'CPI3+4の数'!T16/'受診者数'!T16*100</f>
        <v>55.55555555555556</v>
      </c>
      <c r="U16" s="1256">
        <f>'CPI3+4の数'!U16/'受診者数'!U16*100</f>
        <v>63.1578947368421</v>
      </c>
      <c r="V16" s="1256">
        <f>'CPI3+4の数'!V16/'受診者数'!V16*100</f>
        <v>47.16981132075472</v>
      </c>
      <c r="W16" s="1256" t="s">
        <v>760</v>
      </c>
    </row>
    <row r="17" spans="1:23" s="1202" customFormat="1" ht="12" customHeight="1">
      <c r="A17" s="1203"/>
      <c r="B17" s="1204">
        <v>14</v>
      </c>
      <c r="C17" s="1111" t="s">
        <v>816</v>
      </c>
      <c r="D17" s="1256">
        <f>'CPI3+4の数'!D17/'受診者数'!D17*100</f>
        <v>35.483870967741936</v>
      </c>
      <c r="E17" s="1256">
        <f>'CPI3+4の数'!E17/'受診者数'!E17*100</f>
        <v>37.2093023255814</v>
      </c>
      <c r="F17" s="1256">
        <f>'CPI3+4の数'!F17/'受診者数'!F17*100</f>
        <v>42.857142857142854</v>
      </c>
      <c r="G17" s="1256">
        <f>'CPI3+4の数'!G17/'受診者数'!G17*100</f>
        <v>55.55555555555556</v>
      </c>
      <c r="H17" s="1256">
        <f>'CPI3+4の数'!H17/'受診者数'!H17*100</f>
        <v>44.6927374301676</v>
      </c>
      <c r="I17" s="1256">
        <f>'CPI3+4の数'!I17/'受診者数'!I17*100</f>
        <v>12.82051282051282</v>
      </c>
      <c r="J17" s="1295"/>
      <c r="K17" s="1256">
        <f>'CPI3+4の数'!K17/'受診者数'!K17*100</f>
        <v>50</v>
      </c>
      <c r="L17" s="1256">
        <f>'CPI3+4の数'!L17/'受診者数'!L17*100</f>
        <v>40</v>
      </c>
      <c r="M17" s="1256">
        <f>'CPI3+4の数'!M17/'受診者数'!M17*100</f>
        <v>40</v>
      </c>
      <c r="N17" s="1256">
        <f>'CPI3+4の数'!N17/'受診者数'!N17*100</f>
        <v>61.29032258064516</v>
      </c>
      <c r="O17" s="1256">
        <f>'CPI3+4の数'!O17/'受診者数'!O17*100</f>
        <v>52.23880597014925</v>
      </c>
      <c r="P17" s="1256">
        <f>'CPI3+4の数'!P17/'受診者数'!P17*100</f>
        <v>15.384615384615385</v>
      </c>
      <c r="Q17" s="1114"/>
      <c r="R17" s="1256">
        <f>'CPI3+4の数'!R17/'受診者数'!R17*100</f>
        <v>20</v>
      </c>
      <c r="S17" s="1256">
        <f>'CPI3+4の数'!S17/'受診者数'!S17*100</f>
        <v>36.36363636363637</v>
      </c>
      <c r="T17" s="1256">
        <f>'CPI3+4の数'!T17/'受診者数'!T17*100</f>
        <v>43.75</v>
      </c>
      <c r="U17" s="1256">
        <f>'CPI3+4の数'!U17/'受診者数'!U17*100</f>
        <v>50</v>
      </c>
      <c r="V17" s="1256">
        <f>'CPI3+4の数'!V17/'受診者数'!V17*100</f>
        <v>40.17857142857143</v>
      </c>
      <c r="W17" s="1256">
        <f>'CPI3+4の数'!W17/'受診者数'!W17*100</f>
        <v>11.538461538461538</v>
      </c>
    </row>
    <row r="18" spans="1:23" s="1202" customFormat="1" ht="12" customHeight="1">
      <c r="A18" s="1203"/>
      <c r="B18" s="1204">
        <v>15</v>
      </c>
      <c r="C18" s="1111" t="s">
        <v>817</v>
      </c>
      <c r="D18" s="1256">
        <f>'CPI3+4の数'!D18/'受診者数'!D18*100</f>
        <v>60</v>
      </c>
      <c r="E18" s="1256">
        <f>'CPI3+4の数'!E18/'受診者数'!E18*100</f>
        <v>62.5</v>
      </c>
      <c r="F18" s="1256">
        <f>'CPI3+4の数'!F18/'受診者数'!F18*100</f>
        <v>100</v>
      </c>
      <c r="G18" s="1256">
        <f>'CPI3+4の数'!G18/'受診者数'!G18*100</f>
        <v>45.45454545454545</v>
      </c>
      <c r="H18" s="1256">
        <f>'CPI3+4の数'!H18/'受診者数'!H18*100</f>
        <v>57.692307692307686</v>
      </c>
      <c r="I18" s="1256" t="s">
        <v>805</v>
      </c>
      <c r="J18" s="1295"/>
      <c r="K18" s="1256">
        <f>'CPI3+4の数'!K18/'受診者数'!K18*100</f>
        <v>100</v>
      </c>
      <c r="L18" s="1256">
        <f>'CPI3+4の数'!L18/'受診者数'!L18*100</f>
        <v>100</v>
      </c>
      <c r="M18" s="1256" t="s">
        <v>771</v>
      </c>
      <c r="N18" s="1256">
        <f>'CPI3+4の数'!N18/'受診者数'!N18*100</f>
        <v>42.857142857142854</v>
      </c>
      <c r="O18" s="1256">
        <f>'CPI3+4の数'!O18/'受診者数'!O18*100</f>
        <v>63.63636363636363</v>
      </c>
      <c r="P18" s="1256" t="s">
        <v>805</v>
      </c>
      <c r="Q18" s="1114"/>
      <c r="R18" s="1256">
        <f>'CPI3+4の数'!R18/'受診者数'!R18*100</f>
        <v>50</v>
      </c>
      <c r="S18" s="1256">
        <f>'CPI3+4の数'!S18/'受診者数'!S18*100</f>
        <v>40</v>
      </c>
      <c r="T18" s="1256">
        <f>'CPI3+4の数'!T18/'受診者数'!T18*100</f>
        <v>100</v>
      </c>
      <c r="U18" s="1256">
        <f>'CPI3+4の数'!U18/'受診者数'!U18*100</f>
        <v>50</v>
      </c>
      <c r="V18" s="1256">
        <f>'CPI3+4の数'!V18/'受診者数'!V18*100</f>
        <v>53.333333333333336</v>
      </c>
      <c r="W18" s="1256" t="s">
        <v>805</v>
      </c>
    </row>
    <row r="19" spans="1:23" s="1202" customFormat="1" ht="12" customHeight="1">
      <c r="A19" s="1203"/>
      <c r="B19" s="1204">
        <v>16</v>
      </c>
      <c r="C19" s="1111" t="s">
        <v>818</v>
      </c>
      <c r="D19" s="1256">
        <f>'CPI3+4の数'!D19/'受診者数'!D19*100</f>
        <v>23.52941176470588</v>
      </c>
      <c r="E19" s="1256">
        <f>'CPI3+4の数'!E19/'受診者数'!E19*100</f>
        <v>10</v>
      </c>
      <c r="F19" s="1256">
        <f>'CPI3+4の数'!F19/'受診者数'!F19*100</f>
        <v>50</v>
      </c>
      <c r="G19" s="1256">
        <f>'CPI3+4の数'!G19/'受診者数'!G19*100</f>
        <v>27.77777777777778</v>
      </c>
      <c r="H19" s="1256">
        <f>'CPI3+4の数'!H19/'受診者数'!H19*100</f>
        <v>28.07017543859649</v>
      </c>
      <c r="I19" s="1256">
        <f>'CPI3+4の数'!I19/'受診者数'!I19*100</f>
        <v>32.73001508295626</v>
      </c>
      <c r="J19" s="1295"/>
      <c r="K19" s="1256">
        <f>'CPI3+4の数'!K19/'受診者数'!K19*100</f>
        <v>0</v>
      </c>
      <c r="L19" s="1256">
        <f>'CPI3+4の数'!L19/'受診者数'!L19*100</f>
        <v>0</v>
      </c>
      <c r="M19" s="1256">
        <f>'CPI3+4の数'!M19/'受診者数'!M19*100</f>
        <v>50</v>
      </c>
      <c r="N19" s="1256">
        <f>'CPI3+4の数'!N19/'受診者数'!N19*100</f>
        <v>50</v>
      </c>
      <c r="O19" s="1256">
        <f>'CPI3+4の数'!O19/'受診者数'!O19*100</f>
        <v>30</v>
      </c>
      <c r="P19" s="1256">
        <f>'CPI3+4の数'!P19/'受診者数'!P19*100</f>
        <v>37.38317757009346</v>
      </c>
      <c r="Q19" s="1114"/>
      <c r="R19" s="1256">
        <f>'CPI3+4の数'!R19/'受診者数'!R19*100</f>
        <v>26.666666666666668</v>
      </c>
      <c r="S19" s="1256">
        <f>'CPI3+4の数'!S19/'受診者数'!S19*100</f>
        <v>12.5</v>
      </c>
      <c r="T19" s="1256">
        <f>'CPI3+4の数'!T19/'受診者数'!T19*100</f>
        <v>50</v>
      </c>
      <c r="U19" s="1256">
        <f>'CPI3+4の数'!U19/'受診者数'!U19*100</f>
        <v>21.428571428571427</v>
      </c>
      <c r="V19" s="1256">
        <f>'CPI3+4の数'!V19/'受診者数'!V19*100</f>
        <v>27.659574468085108</v>
      </c>
      <c r="W19" s="1256">
        <f>'CPI3+4の数'!W19/'受診者数'!W19*100</f>
        <v>30.51224944320713</v>
      </c>
    </row>
    <row r="20" spans="1:23" s="1202" customFormat="1" ht="12" customHeight="1">
      <c r="A20" s="1203"/>
      <c r="B20" s="1204">
        <v>17</v>
      </c>
      <c r="C20" s="1111" t="s">
        <v>794</v>
      </c>
      <c r="D20" s="1298" t="s">
        <v>776</v>
      </c>
      <c r="E20" s="1298" t="s">
        <v>776</v>
      </c>
      <c r="F20" s="1298" t="s">
        <v>776</v>
      </c>
      <c r="G20" s="1298" t="s">
        <v>776</v>
      </c>
      <c r="H20" s="1298" t="s">
        <v>776</v>
      </c>
      <c r="I20" s="1298" t="s">
        <v>776</v>
      </c>
      <c r="J20" s="1298"/>
      <c r="K20" s="1298" t="s">
        <v>776</v>
      </c>
      <c r="L20" s="1298" t="s">
        <v>776</v>
      </c>
      <c r="M20" s="1298" t="s">
        <v>776</v>
      </c>
      <c r="N20" s="1298" t="s">
        <v>776</v>
      </c>
      <c r="O20" s="1298" t="s">
        <v>776</v>
      </c>
      <c r="P20" s="1298" t="s">
        <v>776</v>
      </c>
      <c r="Q20" s="1298"/>
      <c r="R20" s="1298" t="s">
        <v>776</v>
      </c>
      <c r="S20" s="1298" t="s">
        <v>776</v>
      </c>
      <c r="T20" s="1298" t="s">
        <v>776</v>
      </c>
      <c r="U20" s="1298" t="s">
        <v>776</v>
      </c>
      <c r="V20" s="1298" t="s">
        <v>776</v>
      </c>
      <c r="W20" s="1298" t="s">
        <v>776</v>
      </c>
    </row>
    <row r="21" spans="1:23" s="1202" customFormat="1" ht="12" customHeight="1">
      <c r="A21" s="1203"/>
      <c r="B21" s="1204">
        <v>18</v>
      </c>
      <c r="C21" s="1111" t="s">
        <v>795</v>
      </c>
      <c r="D21" s="1298">
        <f>'CPI3+4の数'!D21/'受診者数'!D21*100</f>
        <v>100</v>
      </c>
      <c r="E21" s="1298">
        <f>'CPI3+4の数'!E21/'受診者数'!E21*100</f>
        <v>200</v>
      </c>
      <c r="F21" s="1298">
        <f>'CPI3+4の数'!F21/'受診者数'!F21*100</f>
        <v>120</v>
      </c>
      <c r="G21" s="1298">
        <f>'CPI3+4の数'!G21/'受診者数'!G21*100</f>
        <v>63.1578947368421</v>
      </c>
      <c r="H21" s="1298">
        <f>'CPI3+4の数'!H21/'受診者数'!H21*100</f>
        <v>102.12765957446808</v>
      </c>
      <c r="I21" s="1256" t="s">
        <v>851</v>
      </c>
      <c r="J21" s="1298"/>
      <c r="K21" s="1298">
        <f>'CPI3+4の数'!K21/'受診者数'!K21*100</f>
        <v>150</v>
      </c>
      <c r="L21" s="1298">
        <f>'CPI3+4の数'!L21/'受診者数'!L21*100</f>
        <v>600</v>
      </c>
      <c r="M21" s="1298">
        <f>'CPI3+4の数'!M21/'受診者数'!M21*100</f>
        <v>300</v>
      </c>
      <c r="N21" s="1298">
        <f>'CPI3+4の数'!N21/'受診者数'!N21*100</f>
        <v>150</v>
      </c>
      <c r="O21" s="1298">
        <f>'CPI3+4の数'!O21/'受診者数'!O21*100</f>
        <v>218.18181818181816</v>
      </c>
      <c r="P21" s="1256" t="s">
        <v>851</v>
      </c>
      <c r="Q21" s="1298"/>
      <c r="R21" s="1298">
        <f>'CPI3+4の数'!R21/'受診者数'!R21*100</f>
        <v>75</v>
      </c>
      <c r="S21" s="1298">
        <f>'CPI3+4の数'!S21/'受診者数'!S21*100</f>
        <v>120</v>
      </c>
      <c r="T21" s="1298">
        <f>'CPI3+4の数'!T21/'受診者数'!T21*100</f>
        <v>75</v>
      </c>
      <c r="U21" s="1298">
        <f>'CPI3+4の数'!U21/'受診者数'!U21*100</f>
        <v>40</v>
      </c>
      <c r="V21" s="1298">
        <f>'CPI3+4の数'!V21/'受診者数'!V21*100</f>
        <v>66.66666666666666</v>
      </c>
      <c r="W21" s="1256" t="s">
        <v>851</v>
      </c>
    </row>
    <row r="22" spans="1:23" s="1202" customFormat="1" ht="12" customHeight="1">
      <c r="A22" s="1203"/>
      <c r="B22" s="1204">
        <v>19</v>
      </c>
      <c r="C22" s="1111" t="s">
        <v>819</v>
      </c>
      <c r="D22" s="1256">
        <f>'CPI3+4の数'!D22/'受診者数'!D22*100</f>
        <v>9.090909090909092</v>
      </c>
      <c r="E22" s="1256">
        <f>'CPI3+4の数'!E22/'受診者数'!E22*100</f>
        <v>12.222222222222221</v>
      </c>
      <c r="F22" s="1256">
        <f>'CPI3+4の数'!F22/'受診者数'!F22*100</f>
        <v>21.568627450980394</v>
      </c>
      <c r="G22" s="1256">
        <f>'CPI3+4の数'!G22/'受診者数'!G22*100</f>
        <v>27.027027027027028</v>
      </c>
      <c r="H22" s="1256">
        <f>'CPI3+4の数'!H22/'受診者数'!H22*100</f>
        <v>19.047619047619047</v>
      </c>
      <c r="I22" s="1256">
        <f>'CPI3+4の数'!I22/'受診者数'!I22*100</f>
        <v>24.242424242424242</v>
      </c>
      <c r="J22" s="1295"/>
      <c r="K22" s="1256">
        <f>'CPI3+4の数'!K22/'受診者数'!K22*100</f>
        <v>18.75</v>
      </c>
      <c r="L22" s="1256">
        <f>'CPI3+4の数'!L22/'受診者数'!L22*100</f>
        <v>25</v>
      </c>
      <c r="M22" s="1256">
        <f>'CPI3+4の数'!M22/'受診者数'!M22*100</f>
        <v>29.268292682926827</v>
      </c>
      <c r="N22" s="1256">
        <f>'CPI3+4の数'!N22/'受診者数'!N22*100</f>
        <v>31.11111111111111</v>
      </c>
      <c r="O22" s="1256">
        <f>'CPI3+4の数'!O22/'受診者数'!O22*100</f>
        <v>27.77777777777778</v>
      </c>
      <c r="P22" s="1256">
        <f>'CPI3+4の数'!P22/'受診者数'!P22*100</f>
        <v>27.77777777777778</v>
      </c>
      <c r="Q22" s="1114"/>
      <c r="R22" s="1256">
        <f>'CPI3+4の数'!R22/'受診者数'!R22*100</f>
        <v>6</v>
      </c>
      <c r="S22" s="1256">
        <f>'CPI3+4の数'!S22/'受診者数'!S22*100</f>
        <v>7.575757575757576</v>
      </c>
      <c r="T22" s="1256">
        <f>'CPI3+4の数'!T22/'受診者数'!T22*100</f>
        <v>18.75</v>
      </c>
      <c r="U22" s="1256">
        <f>'CPI3+4の数'!U22/'受診者数'!U22*100</f>
        <v>24.242424242424242</v>
      </c>
      <c r="V22" s="1256">
        <f>'CPI3+4の数'!V22/'受診者数'!V22*100</f>
        <v>15.306122448979592</v>
      </c>
      <c r="W22" s="1256">
        <f>'CPI3+4の数'!W22/'受診者数'!W22*100</f>
        <v>22.916666666666664</v>
      </c>
    </row>
    <row r="23" spans="1:23" s="1202" customFormat="1" ht="12" customHeight="1">
      <c r="A23" s="1203"/>
      <c r="B23" s="1204">
        <v>20</v>
      </c>
      <c r="C23" s="1111" t="s">
        <v>820</v>
      </c>
      <c r="D23" s="1256">
        <f>'CPI3+4の数'!D23/'受診者数'!D23*100</f>
        <v>0</v>
      </c>
      <c r="E23" s="1256">
        <f>'CPI3+4の数'!E23/'受診者数'!E23*100</f>
        <v>25</v>
      </c>
      <c r="F23" s="1256">
        <f>'CPI3+4の数'!F23/'受診者数'!F23*100</f>
        <v>35.714285714285715</v>
      </c>
      <c r="G23" s="1256">
        <f>'CPI3+4の数'!G23/'受診者数'!G23*100</f>
        <v>22.22222222222222</v>
      </c>
      <c r="H23" s="1256">
        <f>'CPI3+4の数'!H23/'受診者数'!H23*100</f>
        <v>27.27272727272727</v>
      </c>
      <c r="I23" s="1256">
        <f>'CPI3+4の数'!I23/'受診者数'!I23*100</f>
        <v>6.779661016949152</v>
      </c>
      <c r="J23" s="1295"/>
      <c r="K23" s="1256" t="s">
        <v>771</v>
      </c>
      <c r="L23" s="1256" t="s">
        <v>771</v>
      </c>
      <c r="M23" s="1256">
        <f>'CPI3+4の数'!M23/'受診者数'!M23*100</f>
        <v>33.33333333333333</v>
      </c>
      <c r="N23" s="1256" t="s">
        <v>771</v>
      </c>
      <c r="O23" s="1256">
        <f>'CPI3+4の数'!O23/'受診者数'!O23*100</f>
        <v>33.33333333333333</v>
      </c>
      <c r="P23" s="1256">
        <f>'CPI3+4の数'!P23/'受診者数'!P23*100</f>
        <v>10</v>
      </c>
      <c r="Q23" s="1114"/>
      <c r="R23" s="1256">
        <f>'CPI3+4の数'!R23/'受診者数'!R23*100</f>
        <v>0</v>
      </c>
      <c r="S23" s="1256">
        <f>'CPI3+4の数'!S23/'受診者数'!S23*100</f>
        <v>25</v>
      </c>
      <c r="T23" s="1256">
        <f>'CPI3+4の数'!T23/'受診者数'!T23*100</f>
        <v>36.36363636363637</v>
      </c>
      <c r="U23" s="1256">
        <f>'CPI3+4の数'!U23/'受診者数'!U23*100</f>
        <v>22.22222222222222</v>
      </c>
      <c r="V23" s="1256">
        <f>'CPI3+4の数'!V23/'受診者数'!V23*100</f>
        <v>26.666666666666668</v>
      </c>
      <c r="W23" s="1256">
        <f>'CPI3+4の数'!W23/'受診者数'!W23*100</f>
        <v>6.122448979591836</v>
      </c>
    </row>
    <row r="24" spans="1:23" s="1202" customFormat="1" ht="12" customHeight="1">
      <c r="A24" s="1203"/>
      <c r="B24" s="1204">
        <v>21</v>
      </c>
      <c r="C24" s="1111" t="s">
        <v>821</v>
      </c>
      <c r="D24" s="1256">
        <f>'CPI3+4の数'!D24/'受診者数'!D24*100</f>
        <v>46.666666666666664</v>
      </c>
      <c r="E24" s="1256">
        <f>'CPI3+4の数'!E24/'受診者数'!E24*100</f>
        <v>51.724137931034484</v>
      </c>
      <c r="F24" s="1256">
        <f>'CPI3+4の数'!F24/'受診者数'!F24*100</f>
        <v>45</v>
      </c>
      <c r="G24" s="1256">
        <f>'CPI3+4の数'!G24/'受診者数'!G24*100</f>
        <v>68.42105263157895</v>
      </c>
      <c r="H24" s="1256">
        <f>'CPI3+4の数'!H24/'受診者数'!H24*100</f>
        <v>49.71098265895954</v>
      </c>
      <c r="I24" s="1256" t="s">
        <v>851</v>
      </c>
      <c r="J24" s="1295"/>
      <c r="K24" s="1256">
        <f>'CPI3+4の数'!K24/'受診者数'!K24*100</f>
        <v>61.29032258064516</v>
      </c>
      <c r="L24" s="1256">
        <f>'CPI3+4の数'!L24/'受診者数'!L24*100</f>
        <v>66.66666666666666</v>
      </c>
      <c r="M24" s="1256">
        <f>'CPI3+4の数'!M24/'受診者数'!M24*100</f>
        <v>60</v>
      </c>
      <c r="N24" s="1256">
        <f>'CPI3+4の数'!N24/'受診者数'!N24*100</f>
        <v>66.66666666666666</v>
      </c>
      <c r="O24" s="1256">
        <f>'CPI3+4の数'!O24/'受診者数'!O24*100</f>
        <v>62.96296296296296</v>
      </c>
      <c r="P24" s="1256" t="s">
        <v>851</v>
      </c>
      <c r="Q24" s="1114"/>
      <c r="R24" s="1256">
        <f>'CPI3+4の数'!R24/'受診者数'!R24*100</f>
        <v>40.54054054054054</v>
      </c>
      <c r="S24" s="1256">
        <f>'CPI3+4の数'!S24/'受診者数'!S24*100</f>
        <v>47.82608695652174</v>
      </c>
      <c r="T24" s="1256">
        <f>'CPI3+4の数'!T24/'受診者数'!T24*100</f>
        <v>40</v>
      </c>
      <c r="U24" s="1256">
        <f>'CPI3+4の数'!U24/'受診者数'!U24*100</f>
        <v>71.42857142857143</v>
      </c>
      <c r="V24" s="1256">
        <f>'CPI3+4の数'!V24/'受診者数'!V24*100</f>
        <v>43.69747899159664</v>
      </c>
      <c r="W24" s="1256" t="s">
        <v>851</v>
      </c>
    </row>
    <row r="25" spans="1:23" s="1202" customFormat="1" ht="12" customHeight="1">
      <c r="A25" s="1203"/>
      <c r="B25" s="1204">
        <v>22</v>
      </c>
      <c r="C25" s="1111" t="s">
        <v>822</v>
      </c>
      <c r="D25" s="1256">
        <f>'CPI3+4の数'!D25/'受診者数'!D25*100</f>
        <v>34.72222222222222</v>
      </c>
      <c r="E25" s="1256">
        <f>'CPI3+4の数'!E25/'受診者数'!E25*100</f>
        <v>49.72677595628415</v>
      </c>
      <c r="F25" s="1256">
        <f>'CPI3+4の数'!F25/'受診者数'!F25*100</f>
        <v>47.05882352941176</v>
      </c>
      <c r="G25" s="1256">
        <f>'CPI3+4の数'!G25/'受診者数'!G25*100</f>
        <v>58.4</v>
      </c>
      <c r="H25" s="1256">
        <f>'CPI3+4の数'!H25/'受診者数'!H25*100</f>
        <v>47.83118405627198</v>
      </c>
      <c r="I25" s="1256">
        <f>'CPI3+4の数'!I25/'受診者数'!I25*100</f>
        <v>49.310344827586206</v>
      </c>
      <c r="J25" s="1295"/>
      <c r="K25" s="1256">
        <f>'CPI3+4の数'!K25/'受診者数'!K25*100</f>
        <v>30.76923076923077</v>
      </c>
      <c r="L25" s="1256">
        <f>'CPI3+4の数'!L25/'受診者数'!L25*100</f>
        <v>65.11627906976744</v>
      </c>
      <c r="M25" s="1256">
        <f>'CPI3+4の数'!M25/'受診者数'!M25*100</f>
        <v>45.09803921568628</v>
      </c>
      <c r="N25" s="1256">
        <f>'CPI3+4の数'!N25/'受診者数'!N25*100</f>
        <v>61.34453781512605</v>
      </c>
      <c r="O25" s="1256">
        <f>'CPI3+4の数'!O25/'受診者数'!O25*100</f>
        <v>50.85910652920962</v>
      </c>
      <c r="P25" s="1256">
        <f>'CPI3+4の数'!P25/'受診者数'!P25*100</f>
        <v>58.25471698113207</v>
      </c>
      <c r="Q25" s="1114"/>
      <c r="R25" s="1256">
        <f>'CPI3+4の数'!R25/'受診者数'!R25*100</f>
        <v>36.95652173913043</v>
      </c>
      <c r="S25" s="1256">
        <f>'CPI3+4の数'!S25/'受診者数'!S25*100</f>
        <v>45</v>
      </c>
      <c r="T25" s="1256">
        <f>'CPI3+4の数'!T25/'受診者数'!T25*100</f>
        <v>47.712418300653596</v>
      </c>
      <c r="U25" s="1256">
        <f>'CPI3+4の数'!U25/'受診者数'!U25*100</f>
        <v>55.72519083969466</v>
      </c>
      <c r="V25" s="1256">
        <f>'CPI3+4の数'!V25/'受診者数'!V25*100</f>
        <v>46.263345195729535</v>
      </c>
      <c r="W25" s="1256">
        <f>'CPI3+4の数'!W25/'受診者数'!W25*100</f>
        <v>44.15760869565217</v>
      </c>
    </row>
    <row r="26" spans="1:23" s="1202" customFormat="1" ht="12" customHeight="1">
      <c r="A26" s="1203"/>
      <c r="B26" s="1204">
        <v>23</v>
      </c>
      <c r="C26" s="1111" t="s">
        <v>823</v>
      </c>
      <c r="D26" s="1256">
        <f>'CPI3+4の数'!D26/'受診者数'!D26*100</f>
        <v>11.69811320754717</v>
      </c>
      <c r="E26" s="1256">
        <f>'CPI3+4の数'!E26/'受診者数'!E26*100</f>
        <v>15.432098765432098</v>
      </c>
      <c r="F26" s="1256">
        <f>'CPI3+4の数'!F26/'受診者数'!F26*100</f>
        <v>19.078947368421055</v>
      </c>
      <c r="G26" s="1256">
        <f>'CPI3+4の数'!G26/'受診者数'!G26*100</f>
        <v>21.11111111111111</v>
      </c>
      <c r="H26" s="1256">
        <f>'CPI3+4の数'!H26/'受診者数'!H26*100</f>
        <v>16.205533596837945</v>
      </c>
      <c r="I26" s="1256">
        <f>'CPI3+4の数'!I26/'受診者数'!I26*100</f>
        <v>18.929254302103253</v>
      </c>
      <c r="J26" s="1295"/>
      <c r="K26" s="1256">
        <f>'CPI3+4の数'!K26/'受診者数'!K26*100</f>
        <v>17.24137931034483</v>
      </c>
      <c r="L26" s="1256">
        <f>'CPI3+4の数'!L26/'受診者数'!L26*100</f>
        <v>8.333333333333332</v>
      </c>
      <c r="M26" s="1256">
        <f>'CPI3+4の数'!M26/'受診者数'!M26*100</f>
        <v>20</v>
      </c>
      <c r="N26" s="1256">
        <f>'CPI3+4の数'!N26/'受診者数'!N26*100</f>
        <v>25</v>
      </c>
      <c r="O26" s="1256">
        <f>'CPI3+4の数'!O26/'受診者数'!O26*100</f>
        <v>18.3206106870229</v>
      </c>
      <c r="P26" s="1256">
        <f>'CPI3+4の数'!P26/'受診者数'!P26*100</f>
        <v>10.32448377581121</v>
      </c>
      <c r="Q26" s="1114"/>
      <c r="R26" s="1256">
        <f>'CPI3+4の数'!R26/'受診者数'!R26*100</f>
        <v>8.98876404494382</v>
      </c>
      <c r="S26" s="1256">
        <f>'CPI3+4の数'!S26/'受診者数'!S26*100</f>
        <v>18.421052631578945</v>
      </c>
      <c r="T26" s="1256">
        <f>'CPI3+4の数'!T26/'受診者数'!T26*100</f>
        <v>18.556701030927837</v>
      </c>
      <c r="U26" s="1256">
        <f>'CPI3+4の数'!U26/'受診者数'!U26*100</f>
        <v>18.51851851851852</v>
      </c>
      <c r="V26" s="1256">
        <f>'CPI3+4の数'!V26/'受診者数'!V26*100</f>
        <v>15.090543259557343</v>
      </c>
      <c r="W26" s="1256">
        <f>'CPI3+4の数'!W26/'受診者数'!W26*100</f>
        <v>34.78260869565217</v>
      </c>
    </row>
    <row r="27" spans="1:23" s="1202" customFormat="1" ht="12" customHeight="1">
      <c r="A27" s="1203"/>
      <c r="B27" s="1204">
        <v>24</v>
      </c>
      <c r="C27" s="1111" t="s">
        <v>824</v>
      </c>
      <c r="D27" s="1256">
        <f>'CPI3+4の数'!D27/'受診者数'!D27*100</f>
        <v>39.130434782608695</v>
      </c>
      <c r="E27" s="1256">
        <f>'CPI3+4の数'!E27/'受診者数'!E27*100</f>
        <v>47.82608695652174</v>
      </c>
      <c r="F27" s="1256">
        <f>'CPI3+4の数'!F27/'受診者数'!F27*100</f>
        <v>50</v>
      </c>
      <c r="G27" s="1256">
        <f>'CPI3+4の数'!G27/'受診者数'!G27*100</f>
        <v>27.27272727272727</v>
      </c>
      <c r="H27" s="1256">
        <f>'CPI3+4の数'!H27/'受診者数'!H27*100</f>
        <v>43.956043956043956</v>
      </c>
      <c r="I27" s="1256" t="s">
        <v>760</v>
      </c>
      <c r="J27" s="1295"/>
      <c r="K27" s="1256">
        <f>'CPI3+4の数'!K27/'受診者数'!K27*100</f>
        <v>40</v>
      </c>
      <c r="L27" s="1256">
        <f>'CPI3+4の数'!L27/'受診者数'!L27*100</f>
        <v>50</v>
      </c>
      <c r="M27" s="1256">
        <f>'CPI3+4の数'!M27/'受診者数'!M27*100</f>
        <v>50</v>
      </c>
      <c r="N27" s="1256">
        <f>'CPI3+4の数'!N27/'受診者数'!N27*100</f>
        <v>25</v>
      </c>
      <c r="O27" s="1256">
        <f>'CPI3+4の数'!O27/'受診者数'!O27*100</f>
        <v>42.857142857142854</v>
      </c>
      <c r="P27" s="1256" t="s">
        <v>760</v>
      </c>
      <c r="Q27" s="1114"/>
      <c r="R27" s="1256">
        <f>'CPI3+4の数'!R27/'受診者数'!R27*100</f>
        <v>38.88888888888889</v>
      </c>
      <c r="S27" s="1256">
        <f>'CPI3+4の数'!S27/'受診者数'!S27*100</f>
        <v>47.05882352941176</v>
      </c>
      <c r="T27" s="1256">
        <f>'CPI3+4の数'!T27/'受診者数'!T27*100</f>
        <v>50</v>
      </c>
      <c r="U27" s="1256">
        <f>'CPI3+4の数'!U27/'受診者数'!U27*100</f>
        <v>28.57142857142857</v>
      </c>
      <c r="V27" s="1256">
        <f>'CPI3+4の数'!V27/'受診者数'!V27*100</f>
        <v>44.285714285714285</v>
      </c>
      <c r="W27" s="1256" t="s">
        <v>760</v>
      </c>
    </row>
    <row r="28" spans="1:23" s="1202" customFormat="1" ht="12" customHeight="1">
      <c r="A28" s="1203"/>
      <c r="B28" s="1204">
        <v>25</v>
      </c>
      <c r="C28" s="1111" t="s">
        <v>825</v>
      </c>
      <c r="D28" s="1256">
        <f>'CPI3+4の数'!D28/'受診者数'!D28*100</f>
        <v>42.3728813559322</v>
      </c>
      <c r="E28" s="1256">
        <f>'CPI3+4の数'!E28/'受診者数'!E28*100</f>
        <v>33.33333333333333</v>
      </c>
      <c r="F28" s="1256">
        <f>'CPI3+4の数'!F28/'受診者数'!F28*100</f>
        <v>53.62318840579711</v>
      </c>
      <c r="G28" s="1256">
        <f>'CPI3+4の数'!G28/'受診者数'!G28*100</f>
        <v>53.57142857142857</v>
      </c>
      <c r="H28" s="1256">
        <f>'CPI3+4の数'!H28/'受診者数'!H28*100</f>
        <v>44.907407407407405</v>
      </c>
      <c r="I28" s="1256">
        <f>'CPI3+4の数'!I28/'受診者数'!I28*100</f>
        <v>25.675675675675674</v>
      </c>
      <c r="J28" s="1295"/>
      <c r="K28" s="1256">
        <f>'CPI3+4の数'!K28/'受診者数'!K28*100</f>
        <v>33.33333333333333</v>
      </c>
      <c r="L28" s="1256">
        <f>'CPI3+4の数'!L28/'受診者数'!L28*100</f>
        <v>35</v>
      </c>
      <c r="M28" s="1256">
        <f>'CPI3+4の数'!M28/'受診者数'!M28*100</f>
        <v>53.84615384615385</v>
      </c>
      <c r="N28" s="1256">
        <f>'CPI3+4の数'!N28/'受診者数'!N28*100</f>
        <v>62.5</v>
      </c>
      <c r="O28" s="1256">
        <f>'CPI3+4の数'!O28/'受診者数'!O28*100</f>
        <v>43.20987654320987</v>
      </c>
      <c r="P28" s="1256">
        <f>'CPI3+4の数'!P28/'受診者数'!P28*100</f>
        <v>33.33333333333333</v>
      </c>
      <c r="Q28" s="1114"/>
      <c r="R28" s="1256">
        <f>'CPI3+4の数'!R28/'受診者数'!R28*100</f>
        <v>50</v>
      </c>
      <c r="S28" s="1256">
        <f>'CPI3+4の数'!S28/'受診者数'!S28*100</f>
        <v>32.5</v>
      </c>
      <c r="T28" s="1256">
        <f>'CPI3+4の数'!T28/'受診者数'!T28*100</f>
        <v>53.48837209302325</v>
      </c>
      <c r="U28" s="1256">
        <f>'CPI3+4の数'!U28/'受診者数'!U28*100</f>
        <v>50</v>
      </c>
      <c r="V28" s="1256">
        <f>'CPI3+4の数'!V28/'受診者数'!V28*100</f>
        <v>45.925925925925924</v>
      </c>
      <c r="W28" s="1256">
        <f>'CPI3+4の数'!W28/'受診者数'!W28*100</f>
        <v>21.27659574468085</v>
      </c>
    </row>
    <row r="29" spans="1:23" s="1202" customFormat="1" ht="12" customHeight="1">
      <c r="A29" s="1203"/>
      <c r="B29" s="1204">
        <v>26</v>
      </c>
      <c r="C29" s="1111" t="s">
        <v>826</v>
      </c>
      <c r="D29" s="1256">
        <f>'CPI3+4の数'!D29/'受診者数'!D29*100</f>
        <v>16.666666666666664</v>
      </c>
      <c r="E29" s="1256">
        <f>'CPI3+4の数'!E29/'受診者数'!E29*100</f>
        <v>15.384615384615385</v>
      </c>
      <c r="F29" s="1256">
        <f>'CPI3+4の数'!F29/'受診者数'!F29*100</f>
        <v>11.76470588235294</v>
      </c>
      <c r="G29" s="1256">
        <f>'CPI3+4の数'!G29/'受診者数'!G29*100</f>
        <v>66.66666666666666</v>
      </c>
      <c r="H29" s="1256">
        <f>'CPI3+4の数'!H29/'受診者数'!H29*100</f>
        <v>24.444444444444443</v>
      </c>
      <c r="I29" s="1256" t="s">
        <v>803</v>
      </c>
      <c r="J29" s="1295"/>
      <c r="K29" s="1256">
        <f>'CPI3+4の数'!K29/'受診者数'!K29*100</f>
        <v>0</v>
      </c>
      <c r="L29" s="1256">
        <f>'CPI3+4の数'!L29/'受診者数'!L29*100</f>
        <v>14.285714285714285</v>
      </c>
      <c r="M29" s="1256">
        <f>'CPI3+4の数'!M29/'受診者数'!M29*100</f>
        <v>25</v>
      </c>
      <c r="N29" s="1256">
        <f>'CPI3+4の数'!N29/'受診者数'!N29*100</f>
        <v>100</v>
      </c>
      <c r="O29" s="1256">
        <f>'CPI3+4の数'!O29/'受診者数'!O29*100</f>
        <v>21.052631578947366</v>
      </c>
      <c r="P29" s="1256" t="s">
        <v>803</v>
      </c>
      <c r="Q29" s="1114"/>
      <c r="R29" s="1256">
        <f>'CPI3+4の数'!R29/'受診者数'!R29*100</f>
        <v>33.33333333333333</v>
      </c>
      <c r="S29" s="1256">
        <f>'CPI3+4の数'!S29/'受診者数'!S29*100</f>
        <v>16.666666666666664</v>
      </c>
      <c r="T29" s="1256">
        <f>'CPI3+4の数'!T29/'受診者数'!T29*100</f>
        <v>0</v>
      </c>
      <c r="U29" s="1256">
        <f>'CPI3+4の数'!U29/'受診者数'!U29*100</f>
        <v>62.5</v>
      </c>
      <c r="V29" s="1256">
        <f>'CPI3+4の数'!V29/'受診者数'!V29*100</f>
        <v>26.923076923076923</v>
      </c>
      <c r="W29" s="1256" t="s">
        <v>803</v>
      </c>
    </row>
    <row r="30" spans="1:23" s="1202" customFormat="1" ht="12" customHeight="1">
      <c r="A30" s="1203"/>
      <c r="B30" s="1204">
        <v>27</v>
      </c>
      <c r="C30" s="1111" t="s">
        <v>827</v>
      </c>
      <c r="D30" s="1256">
        <f>'CPI3+4の数'!D30/'受診者数'!D30*100</f>
        <v>39.726027397260275</v>
      </c>
      <c r="E30" s="1256">
        <f>'CPI3+4の数'!E30/'受診者数'!E30*100</f>
        <v>29.411764705882355</v>
      </c>
      <c r="F30" s="1256">
        <f>'CPI3+4の数'!F30/'受診者数'!F30*100</f>
        <v>61.53846153846154</v>
      </c>
      <c r="G30" s="1256">
        <f>'CPI3+4の数'!G30/'受診者数'!G30*100</f>
        <v>71.42857142857143</v>
      </c>
      <c r="H30" s="1256">
        <f>'CPI3+4の数'!H30/'受診者数'!H30*100</f>
        <v>44.761904761904766</v>
      </c>
      <c r="I30" s="1256" t="s">
        <v>851</v>
      </c>
      <c r="J30" s="1295"/>
      <c r="K30" s="1256">
        <f>'CPI3+4の数'!K30/'受診者数'!K30*100</f>
        <v>51.21951219512195</v>
      </c>
      <c r="L30" s="1256">
        <f>'CPI3+4の数'!L30/'受診者数'!L30*100</f>
        <v>0</v>
      </c>
      <c r="M30" s="1256">
        <f>'CPI3+4の数'!M30/'受診者数'!M30*100</f>
        <v>57.14285714285714</v>
      </c>
      <c r="N30" s="1256">
        <f>'CPI3+4の数'!N30/'受診者数'!N30*100</f>
        <v>70</v>
      </c>
      <c r="O30" s="1256">
        <f>'CPI3+4の数'!O30/'受診者数'!O30*100</f>
        <v>54.23728813559322</v>
      </c>
      <c r="P30" s="1256" t="s">
        <v>851</v>
      </c>
      <c r="Q30" s="1114"/>
      <c r="R30" s="1256">
        <f>'CPI3+4の数'!R30/'受診者数'!R30*100</f>
        <v>35.23809523809524</v>
      </c>
      <c r="S30" s="1256">
        <f>'CPI3+4の数'!S30/'受診者数'!S30*100</f>
        <v>31.25</v>
      </c>
      <c r="T30" s="1256">
        <f>'CPI3+4の数'!T30/'受診者数'!T30*100</f>
        <v>63.1578947368421</v>
      </c>
      <c r="U30" s="1256">
        <f>'CPI3+4の数'!U30/'受診者数'!U30*100</f>
        <v>72.72727272727273</v>
      </c>
      <c r="V30" s="1256">
        <f>'CPI3+4の数'!V30/'受診者数'!V30*100</f>
        <v>41.05960264900662</v>
      </c>
      <c r="W30" s="1256" t="s">
        <v>851</v>
      </c>
    </row>
    <row r="31" spans="1:23" s="1202" customFormat="1" ht="12" customHeight="1">
      <c r="A31" s="1203"/>
      <c r="B31" s="1204">
        <v>28</v>
      </c>
      <c r="C31" s="1111" t="s">
        <v>828</v>
      </c>
      <c r="D31" s="1256">
        <f>'CPI3+4の数'!D31/'受診者数'!D31*100</f>
        <v>29.133858267716533</v>
      </c>
      <c r="E31" s="1256">
        <f>'CPI3+4の数'!E31/'受診者数'!E31*100</f>
        <v>33.33333333333333</v>
      </c>
      <c r="F31" s="1256">
        <f>'CPI3+4の数'!F31/'受診者数'!F31*100</f>
        <v>26.31578947368421</v>
      </c>
      <c r="G31" s="1256">
        <f>'CPI3+4の数'!G31/'受診者数'!G31*100</f>
        <v>0</v>
      </c>
      <c r="H31" s="1256">
        <f>'CPI3+4の数'!H31/'受診者数'!H31*100</f>
        <v>28.930817610062892</v>
      </c>
      <c r="I31" s="1256" t="s">
        <v>851</v>
      </c>
      <c r="J31" s="1295"/>
      <c r="K31" s="1256">
        <f>'CPI3+4の数'!K31/'受診者数'!K31*100</f>
        <v>37.142857142857146</v>
      </c>
      <c r="L31" s="1256">
        <f>'CPI3+4の数'!L31/'受診者数'!L31*100</f>
        <v>25</v>
      </c>
      <c r="M31" s="1256">
        <f>'CPI3+4の数'!M31/'受診者数'!M31*100</f>
        <v>40</v>
      </c>
      <c r="N31" s="1256">
        <f>'CPI3+4の数'!N31/'受診者数'!N31*100</f>
        <v>0</v>
      </c>
      <c r="O31" s="1256">
        <f>'CPI3+4の数'!O31/'受診者数'!O31*100</f>
        <v>35.55555555555556</v>
      </c>
      <c r="P31" s="1256" t="s">
        <v>851</v>
      </c>
      <c r="Q31" s="1114"/>
      <c r="R31" s="1256">
        <f>'CPI3+4の数'!R31/'受診者数'!R31*100</f>
        <v>26.08695652173913</v>
      </c>
      <c r="S31" s="1256">
        <f>'CPI3+4の数'!S31/'受診者数'!S31*100</f>
        <v>37.5</v>
      </c>
      <c r="T31" s="1256">
        <f>'CPI3+4の数'!T31/'受診者数'!T31*100</f>
        <v>21.428571428571427</v>
      </c>
      <c r="U31" s="1256" t="s">
        <v>771</v>
      </c>
      <c r="V31" s="1256">
        <f>'CPI3+4の数'!V31/'受診者数'!V31*100</f>
        <v>26.31578947368421</v>
      </c>
      <c r="W31" s="1256" t="s">
        <v>851</v>
      </c>
    </row>
    <row r="32" spans="1:23" s="1202" customFormat="1" ht="12" customHeight="1">
      <c r="A32" s="1203"/>
      <c r="B32" s="1204">
        <v>29</v>
      </c>
      <c r="C32" s="1111" t="s">
        <v>829</v>
      </c>
      <c r="D32" s="1256">
        <f>'CPI3+4の数'!D32/'受診者数'!D32*100</f>
        <v>57.25806451612904</v>
      </c>
      <c r="E32" s="1256">
        <f>'CPI3+4の数'!E32/'受診者数'!E32*100</f>
        <v>56.92307692307692</v>
      </c>
      <c r="F32" s="1256">
        <f>'CPI3+4の数'!F32/'受診者数'!F32*100</f>
        <v>67.85714285714286</v>
      </c>
      <c r="G32" s="1256">
        <f>'CPI3+4の数'!G32/'受診者数'!G32*100</f>
        <v>63.934426229508205</v>
      </c>
      <c r="H32" s="1256">
        <f>'CPI3+4の数'!H32/'受診者数'!H32*100</f>
        <v>61.07784431137725</v>
      </c>
      <c r="I32" s="1256" t="s">
        <v>851</v>
      </c>
      <c r="J32" s="1295"/>
      <c r="K32" s="1256">
        <f>'CPI3+4の数'!K32/'受診者数'!K32*100</f>
        <v>56.75675675675676</v>
      </c>
      <c r="L32" s="1256">
        <f>'CPI3+4の数'!L32/'受診者数'!L32*100</f>
        <v>72.22222222222221</v>
      </c>
      <c r="M32" s="1256">
        <f>'CPI3+4の数'!M32/'受診者数'!M32*100</f>
        <v>80.76923076923077</v>
      </c>
      <c r="N32" s="1256">
        <f>'CPI3+4の数'!N32/'受診者数'!N32*100</f>
        <v>53.57142857142857</v>
      </c>
      <c r="O32" s="1256">
        <f>'CPI3+4の数'!O32/'受診者数'!O32*100</f>
        <v>64.22018348623854</v>
      </c>
      <c r="P32" s="1256" t="s">
        <v>851</v>
      </c>
      <c r="Q32" s="1114"/>
      <c r="R32" s="1256">
        <f>'CPI3+4の数'!R32/'受診者数'!R32*100</f>
        <v>57.47126436781609</v>
      </c>
      <c r="S32" s="1256">
        <f>'CPI3+4の数'!S32/'受診者数'!S32*100</f>
        <v>51.06382978723404</v>
      </c>
      <c r="T32" s="1256">
        <f>'CPI3+4の数'!T32/'受診者数'!T32*100</f>
        <v>62.06896551724138</v>
      </c>
      <c r="U32" s="1256">
        <f>'CPI3+4の数'!U32/'受診者数'!U32*100</f>
        <v>72.72727272727273</v>
      </c>
      <c r="V32" s="1256">
        <f>'CPI3+4の数'!V32/'受診者数'!V32*100</f>
        <v>59.55555555555555</v>
      </c>
      <c r="W32" s="1256" t="s">
        <v>851</v>
      </c>
    </row>
    <row r="33" spans="1:23" s="1202" customFormat="1" ht="12" customHeight="1">
      <c r="A33" s="1203"/>
      <c r="B33" s="1204">
        <v>30</v>
      </c>
      <c r="C33" s="1111" t="s">
        <v>830</v>
      </c>
      <c r="D33" s="1256">
        <f>'CPI3+4の数'!D33/'受診者数'!D33*100</f>
        <v>76.5432098765432</v>
      </c>
      <c r="E33" s="1256">
        <f>'CPI3+4の数'!E33/'受診者数'!E33*100</f>
        <v>82</v>
      </c>
      <c r="F33" s="1256">
        <f>'CPI3+4の数'!F33/'受診者数'!F33*100</f>
        <v>95.08196721311475</v>
      </c>
      <c r="G33" s="1256">
        <f>'CPI3+4の数'!G33/'受診者数'!G33*100</f>
        <v>87.5</v>
      </c>
      <c r="H33" s="1256">
        <f>'CPI3+4の数'!H33/'受診者数'!H33*100</f>
        <v>86.3109048723898</v>
      </c>
      <c r="I33" s="1256" t="s">
        <v>851</v>
      </c>
      <c r="J33" s="1295"/>
      <c r="K33" s="1256">
        <f>'CPI3+4の数'!K33/'受診者数'!K33*100</f>
        <v>92.3076923076923</v>
      </c>
      <c r="L33" s="1256">
        <f>'CPI3+4の数'!L33/'受診者数'!L33*100</f>
        <v>78.125</v>
      </c>
      <c r="M33" s="1256">
        <f>'CPI3+4の数'!M33/'受診者数'!M33*100</f>
        <v>100</v>
      </c>
      <c r="N33" s="1256">
        <f>'CPI3+4の数'!N33/'受診者数'!N33*100</f>
        <v>93.47826086956522</v>
      </c>
      <c r="O33" s="1256">
        <f>'CPI3+4の数'!O33/'受診者数'!O33*100</f>
        <v>92.05298013245033</v>
      </c>
      <c r="P33" s="1256" t="s">
        <v>851</v>
      </c>
      <c r="Q33" s="1114"/>
      <c r="R33" s="1256">
        <f>'CPI3+4の数'!R33/'受診者数'!R33*100</f>
        <v>69.0909090909091</v>
      </c>
      <c r="S33" s="1256">
        <f>'CPI3+4の数'!S33/'受診者数'!S33*100</f>
        <v>83.82352941176471</v>
      </c>
      <c r="T33" s="1256">
        <f>'CPI3+4の数'!T33/'受診者数'!T33*100</f>
        <v>92</v>
      </c>
      <c r="U33" s="1256">
        <f>'CPI3+4の数'!U33/'受診者数'!U33*100</f>
        <v>84.14634146341463</v>
      </c>
      <c r="V33" s="1256">
        <f>'CPI3+4の数'!V33/'受診者数'!V33*100</f>
        <v>83.21428571428572</v>
      </c>
      <c r="W33" s="1256" t="s">
        <v>851</v>
      </c>
    </row>
    <row r="34" spans="1:23" s="1202" customFormat="1" ht="12" customHeight="1">
      <c r="A34" s="1203"/>
      <c r="B34" s="1204">
        <v>31</v>
      </c>
      <c r="C34" s="1111" t="s">
        <v>831</v>
      </c>
      <c r="D34" s="1256">
        <f>'CPI3+4の数'!D34/'受診者数'!D34*100</f>
        <v>34.61538461538461</v>
      </c>
      <c r="E34" s="1256">
        <f>'CPI3+4の数'!E34/'受診者数'!E34*100</f>
        <v>31.818181818181817</v>
      </c>
      <c r="F34" s="1256">
        <f>'CPI3+4の数'!F34/'受診者数'!F34*100</f>
        <v>58.82352941176471</v>
      </c>
      <c r="G34" s="1256">
        <f>'CPI3+4の数'!G34/'受診者数'!G34*100</f>
        <v>42.857142857142854</v>
      </c>
      <c r="H34" s="1256">
        <f>'CPI3+4の数'!H34/'受診者数'!H34*100</f>
        <v>43.689320388349515</v>
      </c>
      <c r="I34" s="1256">
        <f>'CPI3+4の数'!I34/'受診者数'!I34*100</f>
        <v>36.11111111111111</v>
      </c>
      <c r="J34" s="1295"/>
      <c r="K34" s="1256">
        <f>'CPI3+4の数'!K34/'受診者数'!K34*100</f>
        <v>66.66666666666666</v>
      </c>
      <c r="L34" s="1256">
        <f>'CPI3+4の数'!L34/'受診者数'!L34*100</f>
        <v>33.33333333333333</v>
      </c>
      <c r="M34" s="1256">
        <f>'CPI3+4の数'!M34/'受診者数'!M34*100</f>
        <v>66.66666666666666</v>
      </c>
      <c r="N34" s="1256">
        <f>'CPI3+4の数'!N34/'受診者数'!N34*100</f>
        <v>44.44444444444444</v>
      </c>
      <c r="O34" s="1256">
        <f>'CPI3+4の数'!O34/'受診者数'!O34*100</f>
        <v>53.333333333333336</v>
      </c>
      <c r="P34" s="1256">
        <f>'CPI3+4の数'!P34/'受診者数'!P34*100</f>
        <v>35.714285714285715</v>
      </c>
      <c r="Q34" s="1114"/>
      <c r="R34" s="1256">
        <f>'CPI3+4の数'!R34/'受診者数'!R34*100</f>
        <v>17.647058823529413</v>
      </c>
      <c r="S34" s="1256">
        <f>'CPI3+4の数'!S34/'受診者数'!S34*100</f>
        <v>31.25</v>
      </c>
      <c r="T34" s="1256">
        <f>'CPI3+4の数'!T34/'受診者数'!T34*100</f>
        <v>57.14285714285714</v>
      </c>
      <c r="U34" s="1256">
        <f>'CPI3+4の数'!U34/'受診者数'!U34*100</f>
        <v>41.66666666666667</v>
      </c>
      <c r="V34" s="1256">
        <f>'CPI3+4の数'!V34/'受診者数'!V34*100</f>
        <v>39.726027397260275</v>
      </c>
      <c r="W34" s="1256">
        <f>'CPI3+4の数'!W34/'受診者数'!W34*100</f>
        <v>36.36363636363637</v>
      </c>
    </row>
    <row r="35" spans="1:23" s="1202" customFormat="1" ht="12" customHeight="1">
      <c r="A35" s="1203"/>
      <c r="B35" s="1204">
        <v>32</v>
      </c>
      <c r="C35" s="1111" t="s">
        <v>832</v>
      </c>
      <c r="D35" s="1256">
        <f>'CPI3+4の数'!D35/'受診者数'!D35*100</f>
        <v>58.536585365853654</v>
      </c>
      <c r="E35" s="1256">
        <f>'CPI3+4の数'!E35/'受診者数'!E35*100</f>
        <v>62.5</v>
      </c>
      <c r="F35" s="1256">
        <f>'CPI3+4の数'!F35/'受診者数'!F35*100</f>
        <v>56.52173913043478</v>
      </c>
      <c r="G35" s="1256">
        <f>'CPI3+4の数'!G35/'受診者数'!G35*100</f>
        <v>64.44444444444444</v>
      </c>
      <c r="H35" s="1256">
        <f>'CPI3+4の数'!H35/'受診者数'!H35*100</f>
        <v>60.256410256410255</v>
      </c>
      <c r="I35" s="1256" t="s">
        <v>760</v>
      </c>
      <c r="J35" s="1295"/>
      <c r="K35" s="1256">
        <f>'CPI3+4の数'!K35/'受診者数'!K35*100</f>
        <v>58.333333333333336</v>
      </c>
      <c r="L35" s="1256">
        <f>'CPI3+4の数'!L35/'受診者数'!L35*100</f>
        <v>62.5</v>
      </c>
      <c r="M35" s="1256">
        <f>'CPI3+4の数'!M35/'受診者数'!M35*100</f>
        <v>62.5</v>
      </c>
      <c r="N35" s="1256">
        <f>'CPI3+4の数'!N35/'受診者数'!N35*100</f>
        <v>50</v>
      </c>
      <c r="O35" s="1256">
        <f>'CPI3+4の数'!O35/'受診者数'!O35*100</f>
        <v>57.407407407407405</v>
      </c>
      <c r="P35" s="1256" t="s">
        <v>760</v>
      </c>
      <c r="Q35" s="1114"/>
      <c r="R35" s="1256">
        <f>'CPI3+4の数'!R35/'受診者数'!R35*100</f>
        <v>58.620689655172406</v>
      </c>
      <c r="S35" s="1256">
        <f>'CPI3+4の数'!S35/'受診者数'!S35*100</f>
        <v>62.5</v>
      </c>
      <c r="T35" s="1256">
        <f>'CPI3+4の数'!T35/'受診者数'!T35*100</f>
        <v>53.333333333333336</v>
      </c>
      <c r="U35" s="1256">
        <f>'CPI3+4の数'!U35/'受診者数'!U35*100</f>
        <v>74.07407407407408</v>
      </c>
      <c r="V35" s="1256">
        <f>'CPI3+4の数'!V35/'受診者数'!V35*100</f>
        <v>61.76470588235294</v>
      </c>
      <c r="W35" s="1256" t="s">
        <v>760</v>
      </c>
    </row>
    <row r="36" spans="1:23" s="1202" customFormat="1" ht="13.5" customHeight="1" thickBot="1">
      <c r="A36" s="1203"/>
      <c r="B36" s="1205">
        <v>33</v>
      </c>
      <c r="C36" s="1134" t="s">
        <v>833</v>
      </c>
      <c r="D36" s="1256" t="s">
        <v>771</v>
      </c>
      <c r="E36" s="1256" t="s">
        <v>771</v>
      </c>
      <c r="F36" s="1258">
        <f>'CPI3+4の数'!F36/'受診者数'!F36*100</f>
        <v>100</v>
      </c>
      <c r="G36" s="1256">
        <f>'CPI3+4の数'!G36/'受診者数'!G36*100</f>
        <v>100</v>
      </c>
      <c r="H36" s="1258">
        <f>'CPI3+4の数'!H36/'受診者数'!H36*100</f>
        <v>100</v>
      </c>
      <c r="I36" s="1258">
        <f>'CPI3+4の数'!I36/'受診者数'!I36*100</f>
        <v>62.5</v>
      </c>
      <c r="J36" s="1301"/>
      <c r="K36" s="1256" t="s">
        <v>771</v>
      </c>
      <c r="L36" s="1256" t="s">
        <v>771</v>
      </c>
      <c r="M36" s="1256" t="s">
        <v>771</v>
      </c>
      <c r="N36" s="1256" t="s">
        <v>771</v>
      </c>
      <c r="O36" s="1256" t="s">
        <v>771</v>
      </c>
      <c r="P36" s="1258">
        <f>'CPI3+4の数'!P36/'受診者数'!P36*100</f>
        <v>50</v>
      </c>
      <c r="Q36" s="1302"/>
      <c r="R36" s="1256" t="s">
        <v>771</v>
      </c>
      <c r="S36" s="1256" t="s">
        <v>771</v>
      </c>
      <c r="T36" s="1258">
        <f>'CPI3+4の数'!T36/'受診者数'!T36*100</f>
        <v>100</v>
      </c>
      <c r="U36" s="1256">
        <f>'CPI3+4の数'!U36/'受診者数'!U36*100</f>
        <v>100</v>
      </c>
      <c r="V36" s="1258">
        <f>'CPI3+4の数'!V36/'受診者数'!V36*100</f>
        <v>100</v>
      </c>
      <c r="W36" s="1258">
        <f>'CPI3+4の数'!W36/'受診者数'!W36*100</f>
        <v>75</v>
      </c>
    </row>
    <row r="37" spans="1:23" s="1202" customFormat="1" ht="15.75" customHeight="1" thickBot="1">
      <c r="A37" s="1203"/>
      <c r="B37" s="1207"/>
      <c r="C37" s="1260" t="s">
        <v>845</v>
      </c>
      <c r="D37" s="1261">
        <f>'CPI3+4の数'!D37/'受診者数'!D37*100</f>
        <v>33.31388564760793</v>
      </c>
      <c r="E37" s="1261">
        <f>'CPI3+4の数'!E37/'受診者数'!E37*100</f>
        <v>37.055837563451774</v>
      </c>
      <c r="F37" s="1261">
        <f>'CPI3+4の数'!F37/'受診者数'!F37*100</f>
        <v>44.85791610284168</v>
      </c>
      <c r="G37" s="1261">
        <f>'CPI3+4の数'!G37/'受診者数'!G37*100</f>
        <v>49.00193174500966</v>
      </c>
      <c r="H37" s="1261">
        <f>'CPI3+4の数'!H37/'受診者数'!H37*100</f>
        <v>41.04943478994432</v>
      </c>
      <c r="I37" s="1261" t="s">
        <v>772</v>
      </c>
      <c r="J37" s="1261"/>
      <c r="K37" s="1261">
        <f>'CPI3+4の数'!K37/'受診者数'!K37*100</f>
        <v>38.36363636363636</v>
      </c>
      <c r="L37" s="1261">
        <f>'CPI3+4の数'!L37/'受診者数'!L37*100</f>
        <v>42.72445820433436</v>
      </c>
      <c r="M37" s="1261">
        <f>'CPI3+4の数'!M37/'受診者数'!M37*100</f>
        <v>48.78587196467991</v>
      </c>
      <c r="N37" s="1261">
        <f>'CPI3+4の数'!N37/'受診者数'!N37*100</f>
        <v>52.87713841368584</v>
      </c>
      <c r="O37" s="1261">
        <f>'CPI3+4の数'!O37/'受診者数'!O37*100</f>
        <v>46.21635347892331</v>
      </c>
      <c r="P37" s="1261" t="s">
        <v>772</v>
      </c>
      <c r="Q37" s="1261"/>
      <c r="R37" s="1261">
        <f>'CPI3+4の数'!R37/'受診者数'!R37*100</f>
        <v>30.927835051546392</v>
      </c>
      <c r="S37" s="1261">
        <f>'CPI3+4の数'!S37/'受診者数'!S37*100</f>
        <v>34.92433061699651</v>
      </c>
      <c r="T37" s="1261">
        <f>'CPI3+4の数'!T37/'受診者数'!T37*100</f>
        <v>43.1219512195122</v>
      </c>
      <c r="U37" s="1261">
        <f>'CPI3+4の数'!U37/'受診者数'!U37*100</f>
        <v>46.26373626373626</v>
      </c>
      <c r="V37" s="1261">
        <f>'CPI3+4の数'!V37/'受診者数'!V37*100</f>
        <v>38.47902981303689</v>
      </c>
      <c r="W37" s="1261" t="s">
        <v>772</v>
      </c>
    </row>
    <row r="38" spans="1:23" s="1202" customFormat="1" ht="12" customHeight="1">
      <c r="A38" s="1203"/>
      <c r="B38" s="1209">
        <v>34</v>
      </c>
      <c r="C38" s="1262" t="s">
        <v>763</v>
      </c>
      <c r="D38" s="1315" t="s">
        <v>772</v>
      </c>
      <c r="E38" s="1315" t="s">
        <v>772</v>
      </c>
      <c r="F38" s="1315" t="s">
        <v>772</v>
      </c>
      <c r="G38" s="1315" t="s">
        <v>772</v>
      </c>
      <c r="H38" s="1315" t="s">
        <v>772</v>
      </c>
      <c r="I38" s="1315" t="s">
        <v>772</v>
      </c>
      <c r="J38" s="1315"/>
      <c r="K38" s="1315" t="s">
        <v>772</v>
      </c>
      <c r="L38" s="1315" t="s">
        <v>772</v>
      </c>
      <c r="M38" s="1315" t="s">
        <v>772</v>
      </c>
      <c r="N38" s="1315" t="s">
        <v>772</v>
      </c>
      <c r="O38" s="1315" t="s">
        <v>772</v>
      </c>
      <c r="P38" s="1315" t="s">
        <v>772</v>
      </c>
      <c r="Q38" s="1315"/>
      <c r="R38" s="1315" t="s">
        <v>772</v>
      </c>
      <c r="S38" s="1315" t="s">
        <v>772</v>
      </c>
      <c r="T38" s="1315" t="s">
        <v>772</v>
      </c>
      <c r="U38" s="1315" t="s">
        <v>772</v>
      </c>
      <c r="V38" s="1315" t="s">
        <v>772</v>
      </c>
      <c r="W38" s="1315" t="s">
        <v>772</v>
      </c>
    </row>
    <row r="39" spans="1:23" s="1202" customFormat="1" ht="12" customHeight="1" thickBot="1">
      <c r="A39" s="1203"/>
      <c r="B39" s="1211">
        <v>35</v>
      </c>
      <c r="C39" s="1265" t="s">
        <v>3</v>
      </c>
      <c r="D39" s="1266">
        <f>'CPI3+4の数'!D39/'受診者数'!D39*100</f>
        <v>36.01340033500838</v>
      </c>
      <c r="E39" s="1266">
        <f>'CPI3+4の数'!E39/'受診者数'!E39*100</f>
        <v>46.231155778894475</v>
      </c>
      <c r="F39" s="1266">
        <f>'CPI3+4の数'!F39/'受診者数'!F39*100</f>
        <v>49.56896551724138</v>
      </c>
      <c r="G39" s="1266">
        <f>'CPI3+4の数'!G39/'受診者数'!G39*100</f>
        <v>55.980861244019145</v>
      </c>
      <c r="H39" s="1266">
        <f>'CPI3+4の数'!H39/'受診者数'!H39*100</f>
        <v>45.977623867874264</v>
      </c>
      <c r="I39" s="1266">
        <f>'CPI3+4の数'!I39/'受診者数'!I39*100</f>
        <v>49.38775510204081</v>
      </c>
      <c r="J39" s="1266"/>
      <c r="K39" s="1266">
        <f>'CPI3+4の数'!K39/'受診者数'!K39*100</f>
        <v>40.375586854460096</v>
      </c>
      <c r="L39" s="1266">
        <f>'CPI3+4の数'!L39/'受診者数'!L39*100</f>
        <v>51.42857142857142</v>
      </c>
      <c r="M39" s="1266">
        <f>'CPI3+4の数'!M39/'受診者数'!M39*100</f>
        <v>55.21472392638037</v>
      </c>
      <c r="N39" s="1266">
        <f>'CPI3+4の数'!N39/'受診者数'!N39*100</f>
        <v>54.14364640883977</v>
      </c>
      <c r="O39" s="1266">
        <f>'CPI3+4の数'!O39/'受診者数'!O39*100</f>
        <v>49.64131994261119</v>
      </c>
      <c r="P39" s="1266">
        <f>'CPI3+4の数'!P39/'受診者数'!P39*100</f>
        <v>56.25899280575539</v>
      </c>
      <c r="Q39" s="1266"/>
      <c r="R39" s="1266">
        <f>'CPI3+4の数'!R39/'受診者数'!R39*100</f>
        <v>33.59375</v>
      </c>
      <c r="S39" s="1266">
        <f>'CPI3+4の数'!S39/'受診者数'!S39*100</f>
        <v>43.41085271317829</v>
      </c>
      <c r="T39" s="1266">
        <f>'CPI3+4の数'!T39/'受診者数'!T39*100</f>
        <v>46.51162790697674</v>
      </c>
      <c r="U39" s="1266">
        <f>'CPI3+4の数'!U39/'受診者数'!U39*100</f>
        <v>57.383966244725734</v>
      </c>
      <c r="V39" s="1266">
        <f>'CPI3+4の数'!V39/'受診者数'!V39*100</f>
        <v>43.813559322033896</v>
      </c>
      <c r="W39" s="1266">
        <f>'CPI3+4の数'!W39/'受診者数'!W39*100</f>
        <v>45.61264822134387</v>
      </c>
    </row>
    <row r="40" spans="1:23" s="1202" customFormat="1" ht="20.25" customHeight="1" thickBot="1" thickTop="1">
      <c r="A40" s="1203"/>
      <c r="B40" s="1213"/>
      <c r="C40" s="1213" t="s">
        <v>846</v>
      </c>
      <c r="D40" s="1261">
        <f>'CPI3+4の数'!D40/'受診者数'!D40*100</f>
        <v>33.86471348556657</v>
      </c>
      <c r="E40" s="1261">
        <f>'CPI3+4の数'!E40/'受診者数'!E40*100</f>
        <v>38.92365456821027</v>
      </c>
      <c r="F40" s="1261">
        <f>'CPI3+4の数'!F40/'受診者数'!F40*100</f>
        <v>45.74795081967213</v>
      </c>
      <c r="G40" s="1261">
        <f>'CPI3+4の数'!G40/'受診者数'!G40*100</f>
        <v>49.89969909729188</v>
      </c>
      <c r="H40" s="1261">
        <f>'CPI3+4の数'!H40/'受診者数'!H40*100</f>
        <v>41.90718372536554</v>
      </c>
      <c r="I40" s="1261" t="s">
        <v>772</v>
      </c>
      <c r="J40" s="1261"/>
      <c r="K40" s="1261">
        <f>'CPI3+4の数'!K40/'受診者数'!K40*100</f>
        <v>38.82352941176471</v>
      </c>
      <c r="L40" s="1261">
        <f>'CPI3+4の数'!L40/'受診者数'!L40*100</f>
        <v>44.680851063829785</v>
      </c>
      <c r="M40" s="1261">
        <f>'CPI3+4の数'!M40/'受診者数'!M40*100</f>
        <v>49.919743178170144</v>
      </c>
      <c r="N40" s="1261">
        <f>'CPI3+4の数'!N40/'受診者数'!N40*100</f>
        <v>52.644230769230774</v>
      </c>
      <c r="O40" s="1261">
        <f>'CPI3+4の数'!O40/'受診者数'!O40*100</f>
        <v>46.69144981412639</v>
      </c>
      <c r="P40" s="1261" t="s">
        <v>772</v>
      </c>
      <c r="Q40" s="1261"/>
      <c r="R40" s="1261">
        <f>'CPI3+4の数'!R40/'受診者数'!R40*100</f>
        <v>31.426735218509</v>
      </c>
      <c r="S40" s="1261">
        <f>'CPI3+4の数'!S40/'受診者数'!S40*100</f>
        <v>36.52482269503546</v>
      </c>
      <c r="T40" s="1261">
        <f>'CPI3+4の数'!T40/'受診者数'!T40*100</f>
        <v>43.792325056433405</v>
      </c>
      <c r="U40" s="1261">
        <f>'CPI3+4の数'!U40/'受診者数'!U40*100</f>
        <v>47.93459552495697</v>
      </c>
      <c r="V40" s="1261">
        <f>'CPI3+4の数'!V40/'受診者数'!V40*100</f>
        <v>39.42028985507247</v>
      </c>
      <c r="W40" s="1261" t="s">
        <v>772</v>
      </c>
    </row>
    <row r="41" spans="2:23" ht="11.25">
      <c r="B41" s="1215" t="s">
        <v>765</v>
      </c>
      <c r="D41" s="1311"/>
      <c r="E41" s="1311"/>
      <c r="F41" s="1311"/>
      <c r="G41" s="1311"/>
      <c r="H41" s="1311"/>
      <c r="I41" s="1311"/>
      <c r="J41" s="1311"/>
      <c r="K41" s="1312"/>
      <c r="L41" s="1312"/>
      <c r="M41" s="1312"/>
      <c r="N41" s="1312"/>
      <c r="O41" s="1312"/>
      <c r="P41" s="1312"/>
      <c r="Q41" s="1312"/>
      <c r="R41" s="1311"/>
      <c r="S41" s="1311"/>
      <c r="T41" s="1311"/>
      <c r="U41" s="1311"/>
      <c r="V41" s="1311"/>
      <c r="W41" s="1311"/>
    </row>
    <row r="42" spans="2:23" s="1215" customFormat="1" ht="11.25">
      <c r="B42" s="1215" t="s">
        <v>777</v>
      </c>
      <c r="D42" s="1218"/>
      <c r="E42" s="1218"/>
      <c r="F42" s="1218"/>
      <c r="G42" s="1218"/>
      <c r="H42" s="1218"/>
      <c r="I42" s="1218"/>
      <c r="J42" s="1218"/>
      <c r="K42" s="1217"/>
      <c r="L42" s="1217"/>
      <c r="M42" s="1217"/>
      <c r="N42" s="1217"/>
      <c r="O42" s="1217"/>
      <c r="P42" s="1217"/>
      <c r="Q42" s="1217"/>
      <c r="R42" s="1218"/>
      <c r="S42" s="1218"/>
      <c r="T42" s="1218"/>
      <c r="U42" s="1218"/>
      <c r="V42" s="1218"/>
      <c r="W42" s="1218"/>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&amp;C-23-</oddFooter>
  </headerFooter>
</worksheet>
</file>

<file path=xl/worksheets/sheet18.xml><?xml version="1.0" encoding="utf-8"?>
<worksheet xmlns="http://schemas.openxmlformats.org/spreadsheetml/2006/main" xmlns:r="http://schemas.openxmlformats.org/officeDocument/2006/relationships">
  <sheetPr>
    <tabColor indexed="13"/>
  </sheetPr>
  <dimension ref="A1:W42"/>
  <sheetViews>
    <sheetView workbookViewId="0" topLeftCell="A1">
      <pane xSplit="3" ySplit="3" topLeftCell="D16"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785</v>
      </c>
      <c r="B1" s="1081"/>
      <c r="C1" s="1081"/>
      <c r="D1" s="1082"/>
      <c r="E1" s="1082"/>
      <c r="F1" s="1082"/>
      <c r="G1" s="1082"/>
      <c r="H1" s="1082"/>
      <c r="I1" s="1082"/>
      <c r="J1" s="1082"/>
      <c r="K1" s="1083"/>
      <c r="L1" s="1083"/>
      <c r="M1" s="1083"/>
      <c r="N1" s="1083"/>
      <c r="O1" s="1083"/>
      <c r="P1" s="1083"/>
      <c r="Q1" s="1083"/>
      <c r="R1" s="1082"/>
      <c r="S1" s="1082"/>
      <c r="T1" s="1082"/>
      <c r="U1" s="1082"/>
      <c r="V1" s="1082"/>
      <c r="W1" s="1084" t="s">
        <v>775</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8" t="s">
        <v>721</v>
      </c>
      <c r="E3" s="1097" t="s">
        <v>722</v>
      </c>
      <c r="F3" s="1097" t="s">
        <v>723</v>
      </c>
      <c r="G3" s="1097" t="s">
        <v>724</v>
      </c>
      <c r="H3" s="1097" t="s">
        <v>725</v>
      </c>
      <c r="I3" s="1098" t="s">
        <v>796</v>
      </c>
      <c r="J3" s="1097"/>
      <c r="K3" s="1098" t="s">
        <v>721</v>
      </c>
      <c r="L3" s="1098" t="s">
        <v>722</v>
      </c>
      <c r="M3" s="1097" t="s">
        <v>723</v>
      </c>
      <c r="N3" s="1098" t="s">
        <v>724</v>
      </c>
      <c r="O3" s="1097" t="s">
        <v>725</v>
      </c>
      <c r="P3" s="1098" t="s">
        <v>796</v>
      </c>
      <c r="Q3" s="1097"/>
      <c r="R3" s="1097" t="s">
        <v>721</v>
      </c>
      <c r="S3" s="1097" t="s">
        <v>722</v>
      </c>
      <c r="T3" s="1097" t="s">
        <v>723</v>
      </c>
      <c r="U3" s="1097" t="s">
        <v>724</v>
      </c>
      <c r="V3" s="1097" t="s">
        <v>725</v>
      </c>
      <c r="W3" s="1098" t="s">
        <v>796</v>
      </c>
    </row>
    <row r="4" spans="1:23" s="1108" customFormat="1" ht="12" customHeight="1">
      <c r="A4" s="1100"/>
      <c r="B4" s="1101">
        <v>1</v>
      </c>
      <c r="C4" s="1102" t="s">
        <v>797</v>
      </c>
      <c r="D4" s="1104">
        <f>K4+R4</f>
        <v>1</v>
      </c>
      <c r="E4" s="1104">
        <v>0</v>
      </c>
      <c r="F4" s="1104">
        <v>0</v>
      </c>
      <c r="G4" s="1104">
        <v>1</v>
      </c>
      <c r="H4" s="1104">
        <f>O4+V4</f>
        <v>2</v>
      </c>
      <c r="I4" s="1104" t="s">
        <v>851</v>
      </c>
      <c r="J4" s="1104" t="s">
        <v>776</v>
      </c>
      <c r="K4" s="1276">
        <v>0</v>
      </c>
      <c r="L4" s="1276" t="s">
        <v>771</v>
      </c>
      <c r="M4" s="1276" t="s">
        <v>771</v>
      </c>
      <c r="N4" s="1276" t="s">
        <v>771</v>
      </c>
      <c r="O4" s="1276">
        <v>0</v>
      </c>
      <c r="P4" s="1104" t="s">
        <v>851</v>
      </c>
      <c r="Q4" s="1104" t="s">
        <v>776</v>
      </c>
      <c r="R4" s="1276">
        <v>1</v>
      </c>
      <c r="S4" s="1276">
        <v>0</v>
      </c>
      <c r="T4" s="1276">
        <v>0</v>
      </c>
      <c r="U4" s="1276">
        <v>1</v>
      </c>
      <c r="V4" s="1276">
        <f>IF(SUM(R4:U4)=0,"",SUM(R4:U4))</f>
        <v>2</v>
      </c>
      <c r="W4" s="1104" t="s">
        <v>851</v>
      </c>
    </row>
    <row r="5" spans="1:23" s="1108" customFormat="1" ht="12" customHeight="1">
      <c r="A5" s="1109"/>
      <c r="B5" s="1110">
        <v>2</v>
      </c>
      <c r="C5" s="1111" t="s">
        <v>799</v>
      </c>
      <c r="D5" s="1113">
        <f>K5+R5</f>
        <v>1</v>
      </c>
      <c r="E5" s="1113">
        <f>L5+S5</f>
        <v>0</v>
      </c>
      <c r="F5" s="1113">
        <f>M5+T5</f>
        <v>5</v>
      </c>
      <c r="G5" s="1113">
        <f>N5+U5</f>
        <v>12</v>
      </c>
      <c r="H5" s="1113">
        <f>O5+V5</f>
        <v>18</v>
      </c>
      <c r="I5" s="1113" t="s">
        <v>800</v>
      </c>
      <c r="J5" s="1113" t="s">
        <v>776</v>
      </c>
      <c r="K5" s="1277">
        <v>1</v>
      </c>
      <c r="L5" s="1277">
        <v>0</v>
      </c>
      <c r="M5" s="1277">
        <v>3</v>
      </c>
      <c r="N5" s="1277">
        <v>6</v>
      </c>
      <c r="O5" s="1277">
        <f>IF(SUM(K5:N5)=0,"",SUM(K5:N5))</f>
        <v>10</v>
      </c>
      <c r="P5" s="1113" t="s">
        <v>800</v>
      </c>
      <c r="Q5" s="1113" t="s">
        <v>776</v>
      </c>
      <c r="R5" s="1277">
        <v>0</v>
      </c>
      <c r="S5" s="1277">
        <v>0</v>
      </c>
      <c r="T5" s="1277">
        <v>2</v>
      </c>
      <c r="U5" s="1277">
        <v>6</v>
      </c>
      <c r="V5" s="1277">
        <f>IF(SUM(R5:U5)=0,"",SUM(R5:U5))</f>
        <v>8</v>
      </c>
      <c r="W5" s="1113" t="s">
        <v>800</v>
      </c>
    </row>
    <row r="6" spans="1:23" s="1108" customFormat="1" ht="12" customHeight="1">
      <c r="A6" s="1109"/>
      <c r="B6" s="1110">
        <v>3</v>
      </c>
      <c r="C6" s="1111" t="s">
        <v>835</v>
      </c>
      <c r="D6" s="1113">
        <f>K6+R6</f>
        <v>4</v>
      </c>
      <c r="E6" s="1113">
        <v>2</v>
      </c>
      <c r="F6" s="1113">
        <f>M6+T6</f>
        <v>3</v>
      </c>
      <c r="G6" s="1113">
        <f>N6+U6</f>
        <v>7</v>
      </c>
      <c r="H6" s="1113">
        <f>O6+V6</f>
        <v>16</v>
      </c>
      <c r="I6" s="1113" t="s">
        <v>800</v>
      </c>
      <c r="J6" s="1113" t="s">
        <v>776</v>
      </c>
      <c r="K6" s="1277">
        <v>1</v>
      </c>
      <c r="L6" s="1277" t="s">
        <v>771</v>
      </c>
      <c r="M6" s="1277">
        <v>3</v>
      </c>
      <c r="N6" s="1277">
        <v>1</v>
      </c>
      <c r="O6" s="1277">
        <f>IF(SUM(K6:N6)=0,"",SUM(K6:N6))</f>
        <v>5</v>
      </c>
      <c r="P6" s="1113" t="s">
        <v>800</v>
      </c>
      <c r="Q6" s="1113" t="s">
        <v>776</v>
      </c>
      <c r="R6" s="1277">
        <v>3</v>
      </c>
      <c r="S6" s="1277">
        <v>2</v>
      </c>
      <c r="T6" s="1277">
        <v>0</v>
      </c>
      <c r="U6" s="1277">
        <v>6</v>
      </c>
      <c r="V6" s="1277">
        <f>IF(SUM(R6:U6)=0,"",SUM(R6:U6))</f>
        <v>11</v>
      </c>
      <c r="W6" s="1113" t="s">
        <v>800</v>
      </c>
    </row>
    <row r="7" spans="1:23" s="1108" customFormat="1" ht="12" customHeight="1">
      <c r="A7" s="1109"/>
      <c r="B7" s="1110">
        <v>4</v>
      </c>
      <c r="C7" s="1111" t="s">
        <v>802</v>
      </c>
      <c r="D7" s="1113" t="s">
        <v>776</v>
      </c>
      <c r="E7" s="1113" t="s">
        <v>776</v>
      </c>
      <c r="F7" s="1113" t="s">
        <v>776</v>
      </c>
      <c r="G7" s="1113" t="s">
        <v>803</v>
      </c>
      <c r="H7" s="1113" t="s">
        <v>776</v>
      </c>
      <c r="I7" s="1113" t="s">
        <v>776</v>
      </c>
      <c r="J7" s="1113" t="s">
        <v>776</v>
      </c>
      <c r="K7" s="1113" t="s">
        <v>776</v>
      </c>
      <c r="L7" s="1113" t="s">
        <v>776</v>
      </c>
      <c r="M7" s="1113" t="s">
        <v>776</v>
      </c>
      <c r="N7" s="1113" t="s">
        <v>803</v>
      </c>
      <c r="O7" s="1113" t="s">
        <v>776</v>
      </c>
      <c r="P7" s="1113" t="s">
        <v>776</v>
      </c>
      <c r="Q7" s="1113" t="s">
        <v>776</v>
      </c>
      <c r="R7" s="1113" t="s">
        <v>776</v>
      </c>
      <c r="S7" s="1113" t="s">
        <v>776</v>
      </c>
      <c r="T7" s="1113" t="s">
        <v>776</v>
      </c>
      <c r="U7" s="1113" t="s">
        <v>803</v>
      </c>
      <c r="V7" s="1113" t="s">
        <v>776</v>
      </c>
      <c r="W7" s="1113" t="s">
        <v>776</v>
      </c>
    </row>
    <row r="8" spans="1:23" s="1108" customFormat="1" ht="12" customHeight="1">
      <c r="A8" s="1109"/>
      <c r="B8" s="1110">
        <v>5</v>
      </c>
      <c r="C8" s="1111" t="s">
        <v>804</v>
      </c>
      <c r="D8" s="1113">
        <v>2</v>
      </c>
      <c r="E8" s="1113">
        <v>3</v>
      </c>
      <c r="F8" s="1113">
        <v>4</v>
      </c>
      <c r="G8" s="1113" t="s">
        <v>805</v>
      </c>
      <c r="H8" s="1113">
        <v>9</v>
      </c>
      <c r="I8" s="1113">
        <v>1</v>
      </c>
      <c r="J8" s="1113" t="s">
        <v>776</v>
      </c>
      <c r="K8" s="1277" t="s">
        <v>776</v>
      </c>
      <c r="L8" s="1277">
        <v>1</v>
      </c>
      <c r="M8" s="1277">
        <v>4</v>
      </c>
      <c r="N8" s="1113" t="s">
        <v>805</v>
      </c>
      <c r="O8" s="1277">
        <f>IF(SUM(K8:N8)=0,"",SUM(K8:N8))</f>
        <v>5</v>
      </c>
      <c r="P8" s="1286" t="s">
        <v>776</v>
      </c>
      <c r="Q8" s="1113" t="s">
        <v>776</v>
      </c>
      <c r="R8" s="1277">
        <v>2</v>
      </c>
      <c r="S8" s="1277">
        <v>2</v>
      </c>
      <c r="T8" s="1277" t="s">
        <v>776</v>
      </c>
      <c r="U8" s="1113" t="s">
        <v>805</v>
      </c>
      <c r="V8" s="1277">
        <f>IF(SUM(R8:U8)=0,"",SUM(R8:U8))</f>
        <v>4</v>
      </c>
      <c r="W8" s="1286">
        <v>1</v>
      </c>
    </row>
    <row r="9" spans="1:23" s="1108" customFormat="1" ht="12" customHeight="1">
      <c r="A9" s="1109"/>
      <c r="B9" s="1110">
        <v>6</v>
      </c>
      <c r="C9" s="1111" t="s">
        <v>806</v>
      </c>
      <c r="D9" s="1113" t="s">
        <v>776</v>
      </c>
      <c r="E9" s="1113" t="s">
        <v>776</v>
      </c>
      <c r="F9" s="1113" t="s">
        <v>776</v>
      </c>
      <c r="G9" s="1113" t="s">
        <v>776</v>
      </c>
      <c r="H9" s="1113" t="s">
        <v>776</v>
      </c>
      <c r="I9" s="1113" t="s">
        <v>776</v>
      </c>
      <c r="J9" s="1113" t="s">
        <v>776</v>
      </c>
      <c r="K9" s="1113" t="s">
        <v>776</v>
      </c>
      <c r="L9" s="1113" t="s">
        <v>776</v>
      </c>
      <c r="M9" s="1113" t="s">
        <v>776</v>
      </c>
      <c r="N9" s="1113" t="s">
        <v>776</v>
      </c>
      <c r="O9" s="1113" t="s">
        <v>776</v>
      </c>
      <c r="P9" s="1113" t="s">
        <v>776</v>
      </c>
      <c r="Q9" s="1113" t="s">
        <v>776</v>
      </c>
      <c r="R9" s="1113" t="s">
        <v>776</v>
      </c>
      <c r="S9" s="1113" t="s">
        <v>776</v>
      </c>
      <c r="T9" s="1113" t="s">
        <v>776</v>
      </c>
      <c r="U9" s="1113" t="s">
        <v>776</v>
      </c>
      <c r="V9" s="1113" t="s">
        <v>776</v>
      </c>
      <c r="W9" s="1113" t="s">
        <v>776</v>
      </c>
    </row>
    <row r="10" spans="1:23" s="1108" customFormat="1" ht="12" customHeight="1">
      <c r="A10" s="1109"/>
      <c r="B10" s="1110">
        <v>7</v>
      </c>
      <c r="C10" s="1111" t="s">
        <v>807</v>
      </c>
      <c r="D10" s="1113" t="s">
        <v>776</v>
      </c>
      <c r="E10" s="1113" t="s">
        <v>776</v>
      </c>
      <c r="F10" s="1113" t="s">
        <v>776</v>
      </c>
      <c r="G10" s="1113" t="s">
        <v>776</v>
      </c>
      <c r="H10" s="1113" t="s">
        <v>776</v>
      </c>
      <c r="I10" s="1113" t="s">
        <v>851</v>
      </c>
      <c r="J10" s="1113" t="s">
        <v>776</v>
      </c>
      <c r="K10" s="1113" t="s">
        <v>776</v>
      </c>
      <c r="L10" s="1113" t="s">
        <v>776</v>
      </c>
      <c r="M10" s="1113" t="s">
        <v>776</v>
      </c>
      <c r="N10" s="1113" t="s">
        <v>776</v>
      </c>
      <c r="O10" s="1113" t="s">
        <v>776</v>
      </c>
      <c r="P10" s="1113" t="s">
        <v>851</v>
      </c>
      <c r="Q10" s="1113" t="s">
        <v>776</v>
      </c>
      <c r="R10" s="1113" t="s">
        <v>776</v>
      </c>
      <c r="S10" s="1113" t="s">
        <v>776</v>
      </c>
      <c r="T10" s="1113" t="s">
        <v>776</v>
      </c>
      <c r="U10" s="1113" t="s">
        <v>776</v>
      </c>
      <c r="V10" s="1113" t="s">
        <v>776</v>
      </c>
      <c r="W10" s="1113" t="s">
        <v>851</v>
      </c>
    </row>
    <row r="11" spans="1:23" s="1108" customFormat="1" ht="12" customHeight="1">
      <c r="A11" s="1109"/>
      <c r="B11" s="1110">
        <v>8</v>
      </c>
      <c r="C11" s="1111" t="s">
        <v>809</v>
      </c>
      <c r="D11" s="1113" t="s">
        <v>776</v>
      </c>
      <c r="E11" s="1113" t="s">
        <v>776</v>
      </c>
      <c r="F11" s="1113" t="s">
        <v>776</v>
      </c>
      <c r="G11" s="1113" t="s">
        <v>776</v>
      </c>
      <c r="H11" s="1113" t="s">
        <v>776</v>
      </c>
      <c r="I11" s="1113" t="s">
        <v>776</v>
      </c>
      <c r="J11" s="1113" t="s">
        <v>776</v>
      </c>
      <c r="K11" s="1113" t="s">
        <v>776</v>
      </c>
      <c r="L11" s="1113" t="s">
        <v>776</v>
      </c>
      <c r="M11" s="1113" t="s">
        <v>776</v>
      </c>
      <c r="N11" s="1113" t="s">
        <v>776</v>
      </c>
      <c r="O11" s="1113" t="s">
        <v>776</v>
      </c>
      <c r="P11" s="1113" t="s">
        <v>776</v>
      </c>
      <c r="Q11" s="1113" t="s">
        <v>776</v>
      </c>
      <c r="R11" s="1113" t="s">
        <v>776</v>
      </c>
      <c r="S11" s="1113" t="s">
        <v>776</v>
      </c>
      <c r="T11" s="1113" t="s">
        <v>776</v>
      </c>
      <c r="U11" s="1113" t="s">
        <v>776</v>
      </c>
      <c r="V11" s="1113" t="s">
        <v>776</v>
      </c>
      <c r="W11" s="1113" t="s">
        <v>776</v>
      </c>
    </row>
    <row r="12" spans="1:23" s="1108" customFormat="1" ht="12" customHeight="1">
      <c r="A12" s="1109"/>
      <c r="B12" s="1110">
        <v>9</v>
      </c>
      <c r="C12" s="1111" t="s">
        <v>836</v>
      </c>
      <c r="D12" s="1113" t="s">
        <v>776</v>
      </c>
      <c r="E12" s="1113" t="s">
        <v>776</v>
      </c>
      <c r="F12" s="1113" t="s">
        <v>776</v>
      </c>
      <c r="G12" s="1113" t="s">
        <v>776</v>
      </c>
      <c r="H12" s="1113" t="s">
        <v>776</v>
      </c>
      <c r="I12" s="1113" t="s">
        <v>776</v>
      </c>
      <c r="J12" s="1113" t="s">
        <v>776</v>
      </c>
      <c r="K12" s="1113" t="s">
        <v>776</v>
      </c>
      <c r="L12" s="1113" t="s">
        <v>776</v>
      </c>
      <c r="M12" s="1113" t="s">
        <v>776</v>
      </c>
      <c r="N12" s="1113" t="s">
        <v>776</v>
      </c>
      <c r="O12" s="1113" t="s">
        <v>776</v>
      </c>
      <c r="P12" s="1113" t="s">
        <v>851</v>
      </c>
      <c r="Q12" s="1113" t="s">
        <v>776</v>
      </c>
      <c r="R12" s="1113" t="s">
        <v>776</v>
      </c>
      <c r="S12" s="1113" t="s">
        <v>776</v>
      </c>
      <c r="T12" s="1113" t="s">
        <v>776</v>
      </c>
      <c r="U12" s="1113" t="s">
        <v>776</v>
      </c>
      <c r="V12" s="1113" t="s">
        <v>776</v>
      </c>
      <c r="W12" s="1113" t="s">
        <v>851</v>
      </c>
    </row>
    <row r="13" spans="1:23" s="1108" customFormat="1" ht="12" customHeight="1">
      <c r="A13" s="1109"/>
      <c r="B13" s="1110">
        <v>10</v>
      </c>
      <c r="C13" s="1111" t="s">
        <v>812</v>
      </c>
      <c r="D13" s="1113" t="s">
        <v>776</v>
      </c>
      <c r="E13" s="1113" t="s">
        <v>776</v>
      </c>
      <c r="F13" s="1113" t="s">
        <v>776</v>
      </c>
      <c r="G13" s="1113" t="s">
        <v>776</v>
      </c>
      <c r="H13" s="1113" t="s">
        <v>776</v>
      </c>
      <c r="I13" s="1113" t="s">
        <v>776</v>
      </c>
      <c r="J13" s="1113" t="s">
        <v>776</v>
      </c>
      <c r="K13" s="1113" t="s">
        <v>776</v>
      </c>
      <c r="L13" s="1113" t="s">
        <v>776</v>
      </c>
      <c r="M13" s="1113" t="s">
        <v>776</v>
      </c>
      <c r="N13" s="1113" t="s">
        <v>776</v>
      </c>
      <c r="O13" s="1113" t="s">
        <v>776</v>
      </c>
      <c r="P13" s="1113" t="s">
        <v>776</v>
      </c>
      <c r="Q13" s="1113" t="s">
        <v>776</v>
      </c>
      <c r="R13" s="1113" t="s">
        <v>776</v>
      </c>
      <c r="S13" s="1113" t="s">
        <v>776</v>
      </c>
      <c r="T13" s="1113" t="s">
        <v>776</v>
      </c>
      <c r="U13" s="1113" t="s">
        <v>776</v>
      </c>
      <c r="V13" s="1113" t="s">
        <v>776</v>
      </c>
      <c r="W13" s="1113" t="s">
        <v>776</v>
      </c>
    </row>
    <row r="14" spans="1:23" s="1108" customFormat="1" ht="12" customHeight="1">
      <c r="A14" s="1109"/>
      <c r="B14" s="1110">
        <v>11</v>
      </c>
      <c r="C14" s="1111" t="s">
        <v>813</v>
      </c>
      <c r="D14" s="1113" t="s">
        <v>776</v>
      </c>
      <c r="E14" s="1113" t="s">
        <v>776</v>
      </c>
      <c r="F14" s="1113" t="s">
        <v>776</v>
      </c>
      <c r="G14" s="1113" t="s">
        <v>776</v>
      </c>
      <c r="H14" s="1113" t="s">
        <v>776</v>
      </c>
      <c r="I14" s="1113" t="s">
        <v>776</v>
      </c>
      <c r="J14" s="1113" t="s">
        <v>776</v>
      </c>
      <c r="K14" s="1113" t="s">
        <v>776</v>
      </c>
      <c r="L14" s="1113" t="s">
        <v>776</v>
      </c>
      <c r="M14" s="1113" t="s">
        <v>776</v>
      </c>
      <c r="N14" s="1113" t="s">
        <v>776</v>
      </c>
      <c r="O14" s="1113" t="s">
        <v>776</v>
      </c>
      <c r="P14" s="1113" t="s">
        <v>776</v>
      </c>
      <c r="Q14" s="1113" t="s">
        <v>776</v>
      </c>
      <c r="R14" s="1113" t="s">
        <v>776</v>
      </c>
      <c r="S14" s="1113" t="s">
        <v>776</v>
      </c>
      <c r="T14" s="1113" t="s">
        <v>776</v>
      </c>
      <c r="U14" s="1113" t="s">
        <v>776</v>
      </c>
      <c r="V14" s="1113" t="s">
        <v>776</v>
      </c>
      <c r="W14" s="1113" t="s">
        <v>776</v>
      </c>
    </row>
    <row r="15" spans="1:23" s="1108" customFormat="1" ht="12" customHeight="1">
      <c r="A15" s="1109"/>
      <c r="B15" s="1110">
        <v>12</v>
      </c>
      <c r="C15" s="1111" t="s">
        <v>814</v>
      </c>
      <c r="D15" s="1113" t="s">
        <v>776</v>
      </c>
      <c r="E15" s="1113" t="s">
        <v>776</v>
      </c>
      <c r="F15" s="1113" t="s">
        <v>776</v>
      </c>
      <c r="G15" s="1113" t="s">
        <v>776</v>
      </c>
      <c r="H15" s="1113" t="s">
        <v>776</v>
      </c>
      <c r="I15" s="1113" t="s">
        <v>776</v>
      </c>
      <c r="J15" s="1113" t="s">
        <v>776</v>
      </c>
      <c r="K15" s="1113" t="s">
        <v>776</v>
      </c>
      <c r="L15" s="1113" t="s">
        <v>776</v>
      </c>
      <c r="M15" s="1113" t="s">
        <v>776</v>
      </c>
      <c r="N15" s="1113" t="s">
        <v>776</v>
      </c>
      <c r="O15" s="1113" t="s">
        <v>776</v>
      </c>
      <c r="P15" s="1113" t="s">
        <v>776</v>
      </c>
      <c r="Q15" s="1113" t="s">
        <v>776</v>
      </c>
      <c r="R15" s="1113" t="s">
        <v>776</v>
      </c>
      <c r="S15" s="1113" t="s">
        <v>776</v>
      </c>
      <c r="T15" s="1113" t="s">
        <v>776</v>
      </c>
      <c r="U15" s="1113" t="s">
        <v>776</v>
      </c>
      <c r="V15" s="1113" t="s">
        <v>776</v>
      </c>
      <c r="W15" s="1113" t="s">
        <v>776</v>
      </c>
    </row>
    <row r="16" spans="1:23" s="1108" customFormat="1" ht="12" customHeight="1">
      <c r="A16" s="1109"/>
      <c r="B16" s="1110">
        <v>13</v>
      </c>
      <c r="C16" s="1111" t="s">
        <v>815</v>
      </c>
      <c r="D16" s="1113" t="s">
        <v>776</v>
      </c>
      <c r="E16" s="1113" t="s">
        <v>776</v>
      </c>
      <c r="F16" s="1113" t="s">
        <v>776</v>
      </c>
      <c r="G16" s="1113" t="s">
        <v>776</v>
      </c>
      <c r="H16" s="1113" t="s">
        <v>776</v>
      </c>
      <c r="I16" s="1113" t="s">
        <v>760</v>
      </c>
      <c r="J16" s="1113" t="s">
        <v>776</v>
      </c>
      <c r="K16" s="1113" t="s">
        <v>776</v>
      </c>
      <c r="L16" s="1113" t="s">
        <v>776</v>
      </c>
      <c r="M16" s="1113" t="s">
        <v>776</v>
      </c>
      <c r="N16" s="1113" t="s">
        <v>776</v>
      </c>
      <c r="O16" s="1113" t="s">
        <v>776</v>
      </c>
      <c r="P16" s="1113" t="s">
        <v>760</v>
      </c>
      <c r="Q16" s="1113" t="s">
        <v>776</v>
      </c>
      <c r="R16" s="1113" t="s">
        <v>776</v>
      </c>
      <c r="S16" s="1113" t="s">
        <v>776</v>
      </c>
      <c r="T16" s="1113" t="s">
        <v>776</v>
      </c>
      <c r="U16" s="1113" t="s">
        <v>776</v>
      </c>
      <c r="V16" s="1113" t="s">
        <v>776</v>
      </c>
      <c r="W16" s="1113" t="s">
        <v>760</v>
      </c>
    </row>
    <row r="17" spans="1:23" s="1108" customFormat="1" ht="12" customHeight="1">
      <c r="A17" s="1109"/>
      <c r="B17" s="1110">
        <v>14</v>
      </c>
      <c r="C17" s="1111" t="s">
        <v>816</v>
      </c>
      <c r="D17" s="1113" t="s">
        <v>776</v>
      </c>
      <c r="E17" s="1113" t="s">
        <v>776</v>
      </c>
      <c r="F17" s="1113" t="s">
        <v>776</v>
      </c>
      <c r="G17" s="1113" t="s">
        <v>776</v>
      </c>
      <c r="H17" s="1113" t="s">
        <v>776</v>
      </c>
      <c r="I17" s="1113" t="s">
        <v>776</v>
      </c>
      <c r="J17" s="1113" t="s">
        <v>776</v>
      </c>
      <c r="K17" s="1113" t="s">
        <v>776</v>
      </c>
      <c r="L17" s="1113" t="s">
        <v>776</v>
      </c>
      <c r="M17" s="1113" t="s">
        <v>776</v>
      </c>
      <c r="N17" s="1113" t="s">
        <v>776</v>
      </c>
      <c r="O17" s="1113" t="s">
        <v>776</v>
      </c>
      <c r="P17" s="1113" t="s">
        <v>776</v>
      </c>
      <c r="Q17" s="1113" t="s">
        <v>776</v>
      </c>
      <c r="R17" s="1113" t="s">
        <v>776</v>
      </c>
      <c r="S17" s="1113" t="s">
        <v>776</v>
      </c>
      <c r="T17" s="1113" t="s">
        <v>776</v>
      </c>
      <c r="U17" s="1113" t="s">
        <v>776</v>
      </c>
      <c r="V17" s="1113" t="s">
        <v>776</v>
      </c>
      <c r="W17" s="1113" t="s">
        <v>776</v>
      </c>
    </row>
    <row r="18" spans="1:23" s="1108" customFormat="1" ht="12" customHeight="1">
      <c r="A18" s="1109"/>
      <c r="B18" s="1110">
        <v>15</v>
      </c>
      <c r="C18" s="1111" t="s">
        <v>817</v>
      </c>
      <c r="D18" s="1113" t="s">
        <v>776</v>
      </c>
      <c r="E18" s="1113" t="s">
        <v>776</v>
      </c>
      <c r="F18" s="1113" t="s">
        <v>776</v>
      </c>
      <c r="G18" s="1113" t="s">
        <v>776</v>
      </c>
      <c r="H18" s="1113" t="s">
        <v>776</v>
      </c>
      <c r="I18" s="1113" t="s">
        <v>805</v>
      </c>
      <c r="J18" s="1113" t="s">
        <v>776</v>
      </c>
      <c r="K18" s="1113" t="s">
        <v>776</v>
      </c>
      <c r="L18" s="1113" t="s">
        <v>776</v>
      </c>
      <c r="M18" s="1277" t="s">
        <v>771</v>
      </c>
      <c r="N18" s="1113" t="s">
        <v>776</v>
      </c>
      <c r="O18" s="1113" t="s">
        <v>776</v>
      </c>
      <c r="P18" s="1113" t="s">
        <v>805</v>
      </c>
      <c r="Q18" s="1113" t="s">
        <v>776</v>
      </c>
      <c r="R18" s="1113" t="s">
        <v>776</v>
      </c>
      <c r="S18" s="1113" t="s">
        <v>776</v>
      </c>
      <c r="T18" s="1113" t="s">
        <v>776</v>
      </c>
      <c r="U18" s="1113" t="s">
        <v>776</v>
      </c>
      <c r="V18" s="1113" t="s">
        <v>776</v>
      </c>
      <c r="W18" s="1113" t="s">
        <v>805</v>
      </c>
    </row>
    <row r="19" spans="1:23" s="1108" customFormat="1" ht="12" customHeight="1">
      <c r="A19" s="1109"/>
      <c r="B19" s="1110">
        <v>16</v>
      </c>
      <c r="C19" s="1111" t="s">
        <v>818</v>
      </c>
      <c r="D19" s="1113" t="s">
        <v>776</v>
      </c>
      <c r="E19" s="1113" t="s">
        <v>776</v>
      </c>
      <c r="F19" s="1113" t="s">
        <v>776</v>
      </c>
      <c r="G19" s="1113" t="s">
        <v>776</v>
      </c>
      <c r="H19" s="1113" t="s">
        <v>776</v>
      </c>
      <c r="I19" s="1113" t="s">
        <v>776</v>
      </c>
      <c r="J19" s="1113" t="s">
        <v>776</v>
      </c>
      <c r="K19" s="1113" t="s">
        <v>776</v>
      </c>
      <c r="L19" s="1113" t="s">
        <v>776</v>
      </c>
      <c r="M19" s="1113" t="s">
        <v>776</v>
      </c>
      <c r="N19" s="1113" t="s">
        <v>776</v>
      </c>
      <c r="O19" s="1113" t="s">
        <v>776</v>
      </c>
      <c r="P19" s="1113" t="s">
        <v>776</v>
      </c>
      <c r="Q19" s="1113" t="s">
        <v>776</v>
      </c>
      <c r="R19" s="1113" t="s">
        <v>776</v>
      </c>
      <c r="S19" s="1113" t="s">
        <v>776</v>
      </c>
      <c r="T19" s="1113" t="s">
        <v>776</v>
      </c>
      <c r="U19" s="1113" t="s">
        <v>776</v>
      </c>
      <c r="V19" s="1113" t="s">
        <v>776</v>
      </c>
      <c r="W19" s="1113" t="s">
        <v>776</v>
      </c>
    </row>
    <row r="20" spans="1:23" s="1108" customFormat="1" ht="12" customHeight="1">
      <c r="A20" s="1109"/>
      <c r="B20" s="1110">
        <v>17</v>
      </c>
      <c r="C20" s="1111" t="s">
        <v>794</v>
      </c>
      <c r="D20" s="1113" t="s">
        <v>776</v>
      </c>
      <c r="E20" s="1113" t="s">
        <v>776</v>
      </c>
      <c r="F20" s="1113" t="s">
        <v>776</v>
      </c>
      <c r="G20" s="1113" t="s">
        <v>776</v>
      </c>
      <c r="H20" s="1113" t="s">
        <v>776</v>
      </c>
      <c r="I20" s="1113" t="s">
        <v>776</v>
      </c>
      <c r="J20" s="1113" t="s">
        <v>776</v>
      </c>
      <c r="K20" s="1113" t="s">
        <v>776</v>
      </c>
      <c r="L20" s="1113" t="s">
        <v>776</v>
      </c>
      <c r="M20" s="1113" t="s">
        <v>776</v>
      </c>
      <c r="N20" s="1113" t="s">
        <v>776</v>
      </c>
      <c r="O20" s="1113" t="s">
        <v>776</v>
      </c>
      <c r="P20" s="1113" t="s">
        <v>776</v>
      </c>
      <c r="Q20" s="1113" t="s">
        <v>776</v>
      </c>
      <c r="R20" s="1113" t="s">
        <v>776</v>
      </c>
      <c r="S20" s="1113" t="s">
        <v>776</v>
      </c>
      <c r="T20" s="1113" t="s">
        <v>776</v>
      </c>
      <c r="U20" s="1113" t="s">
        <v>776</v>
      </c>
      <c r="V20" s="1113" t="s">
        <v>776</v>
      </c>
      <c r="W20" s="1113" t="s">
        <v>776</v>
      </c>
    </row>
    <row r="21" spans="1:23" s="1108" customFormat="1" ht="12" customHeight="1">
      <c r="A21" s="1109"/>
      <c r="B21" s="1110">
        <v>18</v>
      </c>
      <c r="C21" s="1111" t="s">
        <v>795</v>
      </c>
      <c r="D21" s="1113" t="s">
        <v>776</v>
      </c>
      <c r="E21" s="1113" t="s">
        <v>776</v>
      </c>
      <c r="F21" s="1113" t="s">
        <v>776</v>
      </c>
      <c r="G21" s="1113" t="s">
        <v>776</v>
      </c>
      <c r="H21" s="1113" t="s">
        <v>776</v>
      </c>
      <c r="I21" s="1113" t="s">
        <v>851</v>
      </c>
      <c r="J21" s="1113" t="s">
        <v>776</v>
      </c>
      <c r="K21" s="1113" t="s">
        <v>776</v>
      </c>
      <c r="L21" s="1113" t="s">
        <v>776</v>
      </c>
      <c r="M21" s="1113" t="s">
        <v>776</v>
      </c>
      <c r="N21" s="1113" t="s">
        <v>776</v>
      </c>
      <c r="O21" s="1113" t="s">
        <v>776</v>
      </c>
      <c r="P21" s="1113" t="s">
        <v>851</v>
      </c>
      <c r="Q21" s="1113" t="s">
        <v>776</v>
      </c>
      <c r="R21" s="1113" t="s">
        <v>776</v>
      </c>
      <c r="S21" s="1113" t="s">
        <v>776</v>
      </c>
      <c r="T21" s="1113" t="s">
        <v>776</v>
      </c>
      <c r="U21" s="1113" t="s">
        <v>776</v>
      </c>
      <c r="V21" s="1113" t="s">
        <v>776</v>
      </c>
      <c r="W21" s="1113" t="s">
        <v>851</v>
      </c>
    </row>
    <row r="22" spans="1:23" s="1108" customFormat="1" ht="12" customHeight="1">
      <c r="A22" s="1109"/>
      <c r="B22" s="1110">
        <v>19</v>
      </c>
      <c r="C22" s="1111" t="s">
        <v>819</v>
      </c>
      <c r="D22" s="1113" t="s">
        <v>776</v>
      </c>
      <c r="E22" s="1113" t="s">
        <v>776</v>
      </c>
      <c r="F22" s="1113" t="s">
        <v>776</v>
      </c>
      <c r="G22" s="1113" t="s">
        <v>776</v>
      </c>
      <c r="H22" s="1113" t="s">
        <v>776</v>
      </c>
      <c r="I22" s="1113" t="s">
        <v>776</v>
      </c>
      <c r="J22" s="1113" t="s">
        <v>776</v>
      </c>
      <c r="K22" s="1113" t="s">
        <v>776</v>
      </c>
      <c r="L22" s="1113" t="s">
        <v>776</v>
      </c>
      <c r="M22" s="1113" t="s">
        <v>776</v>
      </c>
      <c r="N22" s="1113" t="s">
        <v>776</v>
      </c>
      <c r="O22" s="1113" t="s">
        <v>776</v>
      </c>
      <c r="P22" s="1113" t="s">
        <v>776</v>
      </c>
      <c r="Q22" s="1113" t="s">
        <v>776</v>
      </c>
      <c r="R22" s="1113" t="s">
        <v>776</v>
      </c>
      <c r="S22" s="1113" t="s">
        <v>776</v>
      </c>
      <c r="T22" s="1113" t="s">
        <v>776</v>
      </c>
      <c r="U22" s="1113" t="s">
        <v>776</v>
      </c>
      <c r="V22" s="1113" t="s">
        <v>776</v>
      </c>
      <c r="W22" s="1113" t="s">
        <v>776</v>
      </c>
    </row>
    <row r="23" spans="1:23" s="1108" customFormat="1" ht="12" customHeight="1">
      <c r="A23" s="1109"/>
      <c r="B23" s="1110">
        <v>20</v>
      </c>
      <c r="C23" s="1111" t="s">
        <v>820</v>
      </c>
      <c r="D23" s="1113" t="s">
        <v>776</v>
      </c>
      <c r="E23" s="1113" t="s">
        <v>776</v>
      </c>
      <c r="F23" s="1113" t="s">
        <v>776</v>
      </c>
      <c r="G23" s="1113" t="s">
        <v>776</v>
      </c>
      <c r="H23" s="1113" t="s">
        <v>776</v>
      </c>
      <c r="I23" s="1113" t="s">
        <v>776</v>
      </c>
      <c r="J23" s="1113" t="s">
        <v>776</v>
      </c>
      <c r="K23" s="1277" t="s">
        <v>771</v>
      </c>
      <c r="L23" s="1277" t="s">
        <v>771</v>
      </c>
      <c r="M23" s="1113" t="s">
        <v>776</v>
      </c>
      <c r="N23" s="1277" t="s">
        <v>771</v>
      </c>
      <c r="O23" s="1113" t="s">
        <v>776</v>
      </c>
      <c r="P23" s="1113" t="s">
        <v>776</v>
      </c>
      <c r="Q23" s="1113" t="s">
        <v>776</v>
      </c>
      <c r="R23" s="1113" t="s">
        <v>776</v>
      </c>
      <c r="S23" s="1113" t="s">
        <v>776</v>
      </c>
      <c r="T23" s="1113" t="s">
        <v>776</v>
      </c>
      <c r="U23" s="1113" t="s">
        <v>776</v>
      </c>
      <c r="V23" s="1113" t="s">
        <v>776</v>
      </c>
      <c r="W23" s="1113" t="s">
        <v>776</v>
      </c>
    </row>
    <row r="24" spans="1:23" s="1108" customFormat="1" ht="12" customHeight="1">
      <c r="A24" s="1109"/>
      <c r="B24" s="1110">
        <v>21</v>
      </c>
      <c r="C24" s="1111" t="s">
        <v>821</v>
      </c>
      <c r="D24" s="1113" t="s">
        <v>776</v>
      </c>
      <c r="E24" s="1113" t="s">
        <v>776</v>
      </c>
      <c r="F24" s="1113" t="s">
        <v>776</v>
      </c>
      <c r="G24" s="1113" t="s">
        <v>776</v>
      </c>
      <c r="H24" s="1113" t="s">
        <v>776</v>
      </c>
      <c r="I24" s="1113" t="s">
        <v>851</v>
      </c>
      <c r="J24" s="1113" t="s">
        <v>776</v>
      </c>
      <c r="K24" s="1113" t="s">
        <v>776</v>
      </c>
      <c r="L24" s="1113" t="s">
        <v>776</v>
      </c>
      <c r="M24" s="1113" t="s">
        <v>776</v>
      </c>
      <c r="N24" s="1113" t="s">
        <v>776</v>
      </c>
      <c r="O24" s="1113" t="s">
        <v>776</v>
      </c>
      <c r="P24" s="1113" t="s">
        <v>851</v>
      </c>
      <c r="Q24" s="1113" t="s">
        <v>776</v>
      </c>
      <c r="R24" s="1113" t="s">
        <v>776</v>
      </c>
      <c r="S24" s="1113" t="s">
        <v>776</v>
      </c>
      <c r="T24" s="1113" t="s">
        <v>776</v>
      </c>
      <c r="U24" s="1113" t="s">
        <v>776</v>
      </c>
      <c r="V24" s="1113" t="s">
        <v>776</v>
      </c>
      <c r="W24" s="1113" t="s">
        <v>851</v>
      </c>
    </row>
    <row r="25" spans="1:23" s="1108" customFormat="1" ht="12" customHeight="1">
      <c r="A25" s="1109"/>
      <c r="B25" s="1110">
        <v>22</v>
      </c>
      <c r="C25" s="1111" t="s">
        <v>822</v>
      </c>
      <c r="D25" s="1113">
        <v>124</v>
      </c>
      <c r="E25" s="1113">
        <v>125</v>
      </c>
      <c r="F25" s="1113">
        <v>114</v>
      </c>
      <c r="G25" s="1113">
        <v>151</v>
      </c>
      <c r="H25" s="1113">
        <v>514</v>
      </c>
      <c r="I25" s="1113">
        <v>745</v>
      </c>
      <c r="J25" s="1113" t="s">
        <v>776</v>
      </c>
      <c r="K25" s="1286">
        <v>45</v>
      </c>
      <c r="L25" s="1286">
        <v>30</v>
      </c>
      <c r="M25" s="1286">
        <v>29</v>
      </c>
      <c r="N25" s="1286">
        <v>74</v>
      </c>
      <c r="O25" s="1286">
        <f>IF(SUM(K25:N25)=0,"",SUM(K25:N25))</f>
        <v>178</v>
      </c>
      <c r="P25" s="1286">
        <v>272</v>
      </c>
      <c r="Q25" s="1113" t="s">
        <v>776</v>
      </c>
      <c r="R25" s="1286">
        <v>79</v>
      </c>
      <c r="S25" s="1286">
        <v>95</v>
      </c>
      <c r="T25" s="1286">
        <v>85</v>
      </c>
      <c r="U25" s="1286">
        <v>77</v>
      </c>
      <c r="V25" s="1286">
        <f>IF(SUM(R25:U25)=0,"",SUM(R25:U25))</f>
        <v>336</v>
      </c>
      <c r="W25" s="1286">
        <v>473</v>
      </c>
    </row>
    <row r="26" spans="1:23" s="1108" customFormat="1" ht="12" customHeight="1">
      <c r="A26" s="1109"/>
      <c r="B26" s="1110">
        <v>23</v>
      </c>
      <c r="C26" s="1111" t="s">
        <v>823</v>
      </c>
      <c r="D26" s="1113" t="s">
        <v>776</v>
      </c>
      <c r="E26" s="1113" t="s">
        <v>776</v>
      </c>
      <c r="F26" s="1113" t="s">
        <v>776</v>
      </c>
      <c r="G26" s="1113" t="s">
        <v>776</v>
      </c>
      <c r="H26" s="1113" t="s">
        <v>776</v>
      </c>
      <c r="I26" s="1113" t="s">
        <v>776</v>
      </c>
      <c r="J26" s="1113" t="s">
        <v>776</v>
      </c>
      <c r="K26" s="1113" t="s">
        <v>776</v>
      </c>
      <c r="L26" s="1113" t="s">
        <v>776</v>
      </c>
      <c r="M26" s="1113" t="s">
        <v>776</v>
      </c>
      <c r="N26" s="1113" t="s">
        <v>776</v>
      </c>
      <c r="O26" s="1113" t="s">
        <v>776</v>
      </c>
      <c r="P26" s="1113" t="s">
        <v>776</v>
      </c>
      <c r="Q26" s="1113" t="s">
        <v>776</v>
      </c>
      <c r="R26" s="1113" t="s">
        <v>776</v>
      </c>
      <c r="S26" s="1113" t="s">
        <v>776</v>
      </c>
      <c r="T26" s="1113" t="s">
        <v>776</v>
      </c>
      <c r="U26" s="1113" t="s">
        <v>776</v>
      </c>
      <c r="V26" s="1113" t="s">
        <v>776</v>
      </c>
      <c r="W26" s="1113" t="s">
        <v>776</v>
      </c>
    </row>
    <row r="27" spans="1:23" s="1108" customFormat="1" ht="12" customHeight="1">
      <c r="A27" s="1109"/>
      <c r="B27" s="1110">
        <v>24</v>
      </c>
      <c r="C27" s="1111" t="s">
        <v>824</v>
      </c>
      <c r="D27" s="1113">
        <v>17</v>
      </c>
      <c r="E27" s="1113">
        <v>17</v>
      </c>
      <c r="F27" s="1113">
        <v>21</v>
      </c>
      <c r="G27" s="1113">
        <v>2</v>
      </c>
      <c r="H27" s="1113">
        <v>57</v>
      </c>
      <c r="I27" s="1113" t="s">
        <v>760</v>
      </c>
      <c r="J27" s="1113" t="s">
        <v>776</v>
      </c>
      <c r="K27" s="1286">
        <v>4</v>
      </c>
      <c r="L27" s="1286">
        <v>3</v>
      </c>
      <c r="M27" s="1286">
        <v>4</v>
      </c>
      <c r="N27" s="1286">
        <v>1</v>
      </c>
      <c r="O27" s="1286">
        <f>IF(SUM(K27:N27)=0,"",SUM(K27:N27))</f>
        <v>12</v>
      </c>
      <c r="P27" s="1113" t="s">
        <v>760</v>
      </c>
      <c r="Q27" s="1113" t="s">
        <v>776</v>
      </c>
      <c r="R27" s="1286">
        <v>13</v>
      </c>
      <c r="S27" s="1286">
        <v>14</v>
      </c>
      <c r="T27" s="1286">
        <v>17</v>
      </c>
      <c r="U27" s="1286">
        <v>1</v>
      </c>
      <c r="V27" s="1286">
        <f>IF(SUM(R27:U27)=0,"",SUM(R27:U27))</f>
        <v>45</v>
      </c>
      <c r="W27" s="1113" t="s">
        <v>760</v>
      </c>
    </row>
    <row r="28" spans="1:23" s="1108" customFormat="1" ht="12" customHeight="1">
      <c r="A28" s="1109"/>
      <c r="B28" s="1110">
        <v>25</v>
      </c>
      <c r="C28" s="1111" t="s">
        <v>825</v>
      </c>
      <c r="D28" s="1113" t="s">
        <v>776</v>
      </c>
      <c r="E28" s="1113" t="s">
        <v>776</v>
      </c>
      <c r="F28" s="1113" t="s">
        <v>776</v>
      </c>
      <c r="G28" s="1113" t="s">
        <v>776</v>
      </c>
      <c r="H28" s="1113" t="s">
        <v>776</v>
      </c>
      <c r="I28" s="1113" t="s">
        <v>776</v>
      </c>
      <c r="J28" s="1113" t="s">
        <v>776</v>
      </c>
      <c r="K28" s="1113" t="s">
        <v>776</v>
      </c>
      <c r="L28" s="1113" t="s">
        <v>776</v>
      </c>
      <c r="M28" s="1113" t="s">
        <v>776</v>
      </c>
      <c r="N28" s="1113" t="s">
        <v>776</v>
      </c>
      <c r="O28" s="1113" t="s">
        <v>776</v>
      </c>
      <c r="P28" s="1113" t="s">
        <v>776</v>
      </c>
      <c r="Q28" s="1113" t="s">
        <v>776</v>
      </c>
      <c r="R28" s="1113" t="s">
        <v>776</v>
      </c>
      <c r="S28" s="1113" t="s">
        <v>776</v>
      </c>
      <c r="T28" s="1113" t="s">
        <v>776</v>
      </c>
      <c r="U28" s="1113" t="s">
        <v>776</v>
      </c>
      <c r="V28" s="1113" t="s">
        <v>776</v>
      </c>
      <c r="W28" s="1113" t="s">
        <v>776</v>
      </c>
    </row>
    <row r="29" spans="1:23" s="1108" customFormat="1" ht="12" customHeight="1">
      <c r="A29" s="1109"/>
      <c r="B29" s="1110">
        <v>26</v>
      </c>
      <c r="C29" s="1111" t="s">
        <v>826</v>
      </c>
      <c r="D29" s="1113">
        <v>3</v>
      </c>
      <c r="E29" s="1113">
        <v>7</v>
      </c>
      <c r="F29" s="1113">
        <v>13</v>
      </c>
      <c r="G29" s="1113">
        <v>5</v>
      </c>
      <c r="H29" s="1113">
        <v>28</v>
      </c>
      <c r="I29" s="1113" t="s">
        <v>803</v>
      </c>
      <c r="J29" s="1113" t="s">
        <v>776</v>
      </c>
      <c r="K29" s="1286">
        <v>1</v>
      </c>
      <c r="L29" s="1286">
        <v>2</v>
      </c>
      <c r="M29" s="1286">
        <v>5</v>
      </c>
      <c r="N29" s="1286">
        <v>1</v>
      </c>
      <c r="O29" s="1286">
        <f aca="true" t="shared" si="0" ref="O29:O35">IF(SUM(K29:N29)=0,"",SUM(K29:N29))</f>
        <v>9</v>
      </c>
      <c r="P29" s="1113" t="s">
        <v>803</v>
      </c>
      <c r="Q29" s="1113" t="s">
        <v>776</v>
      </c>
      <c r="R29" s="1286">
        <v>2</v>
      </c>
      <c r="S29" s="1286">
        <v>5</v>
      </c>
      <c r="T29" s="1286">
        <v>8</v>
      </c>
      <c r="U29" s="1286">
        <v>4</v>
      </c>
      <c r="V29" s="1286">
        <f aca="true" t="shared" si="1" ref="V29:V36">IF(SUM(R29:U29)=0,"",SUM(R29:U29))</f>
        <v>19</v>
      </c>
      <c r="W29" s="1113" t="s">
        <v>803</v>
      </c>
    </row>
    <row r="30" spans="1:23" s="1108" customFormat="1" ht="12" customHeight="1">
      <c r="A30" s="1109"/>
      <c r="B30" s="1110">
        <v>27</v>
      </c>
      <c r="C30" s="1111" t="s">
        <v>827</v>
      </c>
      <c r="D30" s="1113">
        <v>109</v>
      </c>
      <c r="E30" s="1113">
        <v>8</v>
      </c>
      <c r="F30" s="1113">
        <v>18</v>
      </c>
      <c r="G30" s="1113">
        <v>16</v>
      </c>
      <c r="H30" s="1113">
        <v>151</v>
      </c>
      <c r="I30" s="1113" t="s">
        <v>851</v>
      </c>
      <c r="J30" s="1113" t="s">
        <v>776</v>
      </c>
      <c r="K30" s="1277">
        <v>31</v>
      </c>
      <c r="L30" s="1277">
        <v>0</v>
      </c>
      <c r="M30" s="1277">
        <v>5</v>
      </c>
      <c r="N30" s="1277">
        <v>8</v>
      </c>
      <c r="O30" s="1277">
        <f t="shared" si="0"/>
        <v>44</v>
      </c>
      <c r="P30" s="1113" t="s">
        <v>851</v>
      </c>
      <c r="Q30" s="1113" t="s">
        <v>776</v>
      </c>
      <c r="R30" s="1277">
        <v>78</v>
      </c>
      <c r="S30" s="1277">
        <v>8</v>
      </c>
      <c r="T30" s="1277">
        <v>13</v>
      </c>
      <c r="U30" s="1277">
        <v>8</v>
      </c>
      <c r="V30" s="1277">
        <f t="shared" si="1"/>
        <v>107</v>
      </c>
      <c r="W30" s="1113" t="s">
        <v>851</v>
      </c>
    </row>
    <row r="31" spans="1:23" s="1108" customFormat="1" ht="12" customHeight="1">
      <c r="A31" s="1109"/>
      <c r="B31" s="1110">
        <v>28</v>
      </c>
      <c r="C31" s="1111" t="s">
        <v>828</v>
      </c>
      <c r="D31" s="1113">
        <v>64</v>
      </c>
      <c r="E31" s="1113">
        <v>5</v>
      </c>
      <c r="F31" s="1113">
        <v>5</v>
      </c>
      <c r="G31" s="1113">
        <v>1</v>
      </c>
      <c r="H31" s="1113">
        <v>75</v>
      </c>
      <c r="I31" s="1113" t="s">
        <v>851</v>
      </c>
      <c r="J31" s="1113" t="s">
        <v>776</v>
      </c>
      <c r="K31" s="1279">
        <v>22</v>
      </c>
      <c r="L31" s="1279">
        <v>1</v>
      </c>
      <c r="M31" s="1279">
        <v>2</v>
      </c>
      <c r="N31" s="1279">
        <v>1</v>
      </c>
      <c r="O31" s="1279">
        <f t="shared" si="0"/>
        <v>26</v>
      </c>
      <c r="P31" s="1113" t="s">
        <v>851</v>
      </c>
      <c r="Q31" s="1113" t="s">
        <v>776</v>
      </c>
      <c r="R31" s="1279">
        <v>42</v>
      </c>
      <c r="S31" s="1279">
        <v>4</v>
      </c>
      <c r="T31" s="1279">
        <v>3</v>
      </c>
      <c r="U31" s="1279" t="s">
        <v>771</v>
      </c>
      <c r="V31" s="1279">
        <f t="shared" si="1"/>
        <v>49</v>
      </c>
      <c r="W31" s="1113" t="s">
        <v>851</v>
      </c>
    </row>
    <row r="32" spans="1:23" s="1108" customFormat="1" ht="12" customHeight="1">
      <c r="A32" s="1109"/>
      <c r="B32" s="1110">
        <v>29</v>
      </c>
      <c r="C32" s="1111" t="s">
        <v>829</v>
      </c>
      <c r="D32" s="1113">
        <v>85</v>
      </c>
      <c r="E32" s="1113">
        <v>45</v>
      </c>
      <c r="F32" s="1113">
        <v>60</v>
      </c>
      <c r="G32" s="1113">
        <v>38</v>
      </c>
      <c r="H32" s="1113">
        <v>228</v>
      </c>
      <c r="I32" s="1113" t="s">
        <v>851</v>
      </c>
      <c r="J32" s="1113" t="s">
        <v>776</v>
      </c>
      <c r="K32" s="1277">
        <v>25</v>
      </c>
      <c r="L32" s="1277">
        <v>13</v>
      </c>
      <c r="M32" s="1277">
        <v>19</v>
      </c>
      <c r="N32" s="1277">
        <v>17</v>
      </c>
      <c r="O32" s="1277">
        <f t="shared" si="0"/>
        <v>74</v>
      </c>
      <c r="P32" s="1113" t="s">
        <v>851</v>
      </c>
      <c r="Q32" s="1113" t="s">
        <v>776</v>
      </c>
      <c r="R32" s="1277">
        <v>60</v>
      </c>
      <c r="S32" s="1277">
        <v>32</v>
      </c>
      <c r="T32" s="1277">
        <v>41</v>
      </c>
      <c r="U32" s="1277">
        <v>21</v>
      </c>
      <c r="V32" s="1277">
        <f t="shared" si="1"/>
        <v>154</v>
      </c>
      <c r="W32" s="1113" t="s">
        <v>851</v>
      </c>
    </row>
    <row r="33" spans="1:23" s="1108" customFormat="1" ht="12" customHeight="1">
      <c r="A33" s="1109"/>
      <c r="B33" s="1110">
        <v>30</v>
      </c>
      <c r="C33" s="1111" t="s">
        <v>830</v>
      </c>
      <c r="D33" s="1113">
        <v>33</v>
      </c>
      <c r="E33" s="1113">
        <v>36</v>
      </c>
      <c r="F33" s="1113">
        <v>50</v>
      </c>
      <c r="G33" s="1113">
        <v>57</v>
      </c>
      <c r="H33" s="1113">
        <v>176</v>
      </c>
      <c r="I33" s="1113" t="s">
        <v>851</v>
      </c>
      <c r="J33" s="1113" t="s">
        <v>776</v>
      </c>
      <c r="K33" s="1277">
        <v>11</v>
      </c>
      <c r="L33" s="1277">
        <v>12</v>
      </c>
      <c r="M33" s="1277">
        <v>18</v>
      </c>
      <c r="N33" s="1277">
        <v>17</v>
      </c>
      <c r="O33" s="1277">
        <f t="shared" si="0"/>
        <v>58</v>
      </c>
      <c r="P33" s="1113" t="s">
        <v>851</v>
      </c>
      <c r="Q33" s="1113" t="s">
        <v>776</v>
      </c>
      <c r="R33" s="1277">
        <v>22</v>
      </c>
      <c r="S33" s="1277">
        <v>24</v>
      </c>
      <c r="T33" s="1277">
        <v>32</v>
      </c>
      <c r="U33" s="1277">
        <v>40</v>
      </c>
      <c r="V33" s="1277">
        <f t="shared" si="1"/>
        <v>118</v>
      </c>
      <c r="W33" s="1113" t="s">
        <v>851</v>
      </c>
    </row>
    <row r="34" spans="1:23" s="1108" customFormat="1" ht="12" customHeight="1">
      <c r="A34" s="1109"/>
      <c r="B34" s="1110">
        <v>31</v>
      </c>
      <c r="C34" s="1111" t="s">
        <v>831</v>
      </c>
      <c r="D34" s="1113">
        <v>13</v>
      </c>
      <c r="E34" s="1113">
        <v>16</v>
      </c>
      <c r="F34" s="1113">
        <v>24</v>
      </c>
      <c r="G34" s="1113">
        <v>15</v>
      </c>
      <c r="H34" s="1113">
        <v>68</v>
      </c>
      <c r="I34" s="1113">
        <v>22</v>
      </c>
      <c r="J34" s="1113" t="s">
        <v>776</v>
      </c>
      <c r="K34" s="1277">
        <v>4</v>
      </c>
      <c r="L34" s="1277">
        <v>5</v>
      </c>
      <c r="M34" s="1277">
        <v>5</v>
      </c>
      <c r="N34" s="1277">
        <v>5</v>
      </c>
      <c r="O34" s="1277">
        <f t="shared" si="0"/>
        <v>19</v>
      </c>
      <c r="P34" s="1286">
        <v>9</v>
      </c>
      <c r="Q34" s="1113" t="s">
        <v>776</v>
      </c>
      <c r="R34" s="1277">
        <v>9</v>
      </c>
      <c r="S34" s="1277">
        <v>11</v>
      </c>
      <c r="T34" s="1277">
        <v>19</v>
      </c>
      <c r="U34" s="1277">
        <v>10</v>
      </c>
      <c r="V34" s="1277">
        <f t="shared" si="1"/>
        <v>49</v>
      </c>
      <c r="W34" s="1286">
        <v>13</v>
      </c>
    </row>
    <row r="35" spans="1:23" s="1108" customFormat="1" ht="12" customHeight="1">
      <c r="A35" s="1109"/>
      <c r="B35" s="1110">
        <v>32</v>
      </c>
      <c r="C35" s="1111" t="s">
        <v>832</v>
      </c>
      <c r="D35" s="1113">
        <v>31</v>
      </c>
      <c r="E35" s="1113">
        <v>17</v>
      </c>
      <c r="F35" s="1113">
        <v>32</v>
      </c>
      <c r="G35" s="1113">
        <v>34</v>
      </c>
      <c r="H35" s="1113">
        <v>114</v>
      </c>
      <c r="I35" s="1113" t="s">
        <v>760</v>
      </c>
      <c r="J35" s="1113" t="s">
        <v>776</v>
      </c>
      <c r="K35" s="1277">
        <v>9</v>
      </c>
      <c r="L35" s="1277">
        <v>6</v>
      </c>
      <c r="M35" s="1277">
        <v>11</v>
      </c>
      <c r="N35" s="1277">
        <v>11</v>
      </c>
      <c r="O35" s="1277">
        <f t="shared" si="0"/>
        <v>37</v>
      </c>
      <c r="P35" s="1113" t="s">
        <v>760</v>
      </c>
      <c r="Q35" s="1113" t="s">
        <v>776</v>
      </c>
      <c r="R35" s="1277">
        <v>22</v>
      </c>
      <c r="S35" s="1277">
        <v>11</v>
      </c>
      <c r="T35" s="1277">
        <v>21</v>
      </c>
      <c r="U35" s="1277">
        <v>23</v>
      </c>
      <c r="V35" s="1277">
        <f t="shared" si="1"/>
        <v>77</v>
      </c>
      <c r="W35" s="1113" t="s">
        <v>760</v>
      </c>
    </row>
    <row r="36" spans="1:23" s="1108" customFormat="1" ht="13.5" customHeight="1" thickBot="1">
      <c r="A36" s="1109"/>
      <c r="B36" s="1133">
        <v>33</v>
      </c>
      <c r="C36" s="1134" t="s">
        <v>833</v>
      </c>
      <c r="D36" s="1316" t="s">
        <v>771</v>
      </c>
      <c r="E36" s="1316" t="s">
        <v>771</v>
      </c>
      <c r="F36" s="1135" t="s">
        <v>776</v>
      </c>
      <c r="G36" s="1135">
        <v>1</v>
      </c>
      <c r="H36" s="1135">
        <v>1</v>
      </c>
      <c r="I36" s="1135">
        <v>2</v>
      </c>
      <c r="J36" s="1135" t="s">
        <v>776</v>
      </c>
      <c r="K36" s="1316" t="s">
        <v>771</v>
      </c>
      <c r="L36" s="1316" t="s">
        <v>771</v>
      </c>
      <c r="M36" s="1316" t="s">
        <v>771</v>
      </c>
      <c r="N36" s="1316" t="s">
        <v>771</v>
      </c>
      <c r="O36" s="1316" t="s">
        <v>771</v>
      </c>
      <c r="P36" s="1317">
        <v>1</v>
      </c>
      <c r="Q36" s="1135" t="s">
        <v>776</v>
      </c>
      <c r="R36" s="1316" t="s">
        <v>771</v>
      </c>
      <c r="S36" s="1316" t="s">
        <v>771</v>
      </c>
      <c r="T36" s="1316">
        <v>0</v>
      </c>
      <c r="U36" s="1316">
        <v>1</v>
      </c>
      <c r="V36" s="1316">
        <f t="shared" si="1"/>
        <v>1</v>
      </c>
      <c r="W36" s="1317">
        <v>1</v>
      </c>
    </row>
    <row r="37" spans="1:23" s="1108" customFormat="1" ht="15.75" customHeight="1" thickBot="1">
      <c r="A37" s="1109"/>
      <c r="B37" s="1137"/>
      <c r="C37" s="1138" t="s">
        <v>845</v>
      </c>
      <c r="D37" s="1139">
        <f aca="true" t="shared" si="2" ref="D37:I37">SUM(D4:D36)</f>
        <v>487</v>
      </c>
      <c r="E37" s="1139">
        <f t="shared" si="2"/>
        <v>281</v>
      </c>
      <c r="F37" s="1139">
        <f t="shared" si="2"/>
        <v>349</v>
      </c>
      <c r="G37" s="1139">
        <f t="shared" si="2"/>
        <v>340</v>
      </c>
      <c r="H37" s="1139">
        <f t="shared" si="2"/>
        <v>1457</v>
      </c>
      <c r="I37" s="1139">
        <f t="shared" si="2"/>
        <v>770</v>
      </c>
      <c r="J37" s="1139" t="s">
        <v>776</v>
      </c>
      <c r="K37" s="1139">
        <f aca="true" t="shared" si="3" ref="K37:P37">SUM(K4:K36)</f>
        <v>154</v>
      </c>
      <c r="L37" s="1139">
        <f t="shared" si="3"/>
        <v>73</v>
      </c>
      <c r="M37" s="1139">
        <f t="shared" si="3"/>
        <v>108</v>
      </c>
      <c r="N37" s="1139">
        <f t="shared" si="3"/>
        <v>142</v>
      </c>
      <c r="O37" s="1139">
        <f t="shared" si="3"/>
        <v>477</v>
      </c>
      <c r="P37" s="1139">
        <f t="shared" si="3"/>
        <v>282</v>
      </c>
      <c r="Q37" s="1139" t="s">
        <v>776</v>
      </c>
      <c r="R37" s="1139">
        <f aca="true" t="shared" si="4" ref="R37:W37">SUM(R4:R36)</f>
        <v>333</v>
      </c>
      <c r="S37" s="1139">
        <f t="shared" si="4"/>
        <v>208</v>
      </c>
      <c r="T37" s="1139">
        <f t="shared" si="4"/>
        <v>241</v>
      </c>
      <c r="U37" s="1139">
        <f t="shared" si="4"/>
        <v>198</v>
      </c>
      <c r="V37" s="1139">
        <f t="shared" si="4"/>
        <v>980</v>
      </c>
      <c r="W37" s="1139">
        <f t="shared" si="4"/>
        <v>488</v>
      </c>
    </row>
    <row r="38" spans="1:23" s="1108" customFormat="1" ht="12" customHeight="1">
      <c r="A38" s="1109"/>
      <c r="B38" s="1318">
        <v>34</v>
      </c>
      <c r="C38" s="1319" t="s">
        <v>763</v>
      </c>
      <c r="D38" s="1143" t="s">
        <v>776</v>
      </c>
      <c r="E38" s="1143" t="s">
        <v>776</v>
      </c>
      <c r="F38" s="1143" t="s">
        <v>776</v>
      </c>
      <c r="G38" s="1143" t="s">
        <v>776</v>
      </c>
      <c r="H38" s="1143" t="s">
        <v>776</v>
      </c>
      <c r="I38" s="1143">
        <v>16</v>
      </c>
      <c r="J38" s="1143" t="s">
        <v>776</v>
      </c>
      <c r="K38" s="1320">
        <v>0</v>
      </c>
      <c r="L38" s="1320">
        <v>0</v>
      </c>
      <c r="M38" s="1320">
        <v>0</v>
      </c>
      <c r="N38" s="1320">
        <v>0</v>
      </c>
      <c r="O38" s="1320">
        <f>IF(SUM(K38:N38)=0,"",SUM(K38:N38))</f>
      </c>
      <c r="P38" s="1321">
        <v>3</v>
      </c>
      <c r="Q38" s="1143" t="s">
        <v>776</v>
      </c>
      <c r="R38" s="1320">
        <v>0</v>
      </c>
      <c r="S38" s="1320">
        <v>0</v>
      </c>
      <c r="T38" s="1320">
        <v>0</v>
      </c>
      <c r="U38" s="1320">
        <v>0</v>
      </c>
      <c r="V38" s="1320">
        <f>IF(SUM(R38:U38)=0,"",SUM(R38:U38))</f>
      </c>
      <c r="W38" s="1321">
        <v>13</v>
      </c>
    </row>
    <row r="39" spans="1:23" s="1108" customFormat="1" ht="12" customHeight="1" thickBot="1">
      <c r="A39" s="1109"/>
      <c r="B39" s="1151">
        <v>35</v>
      </c>
      <c r="C39" s="1152" t="s">
        <v>3</v>
      </c>
      <c r="D39" s="1153" t="s">
        <v>776</v>
      </c>
      <c r="E39" s="1153" t="s">
        <v>776</v>
      </c>
      <c r="F39" s="1153" t="s">
        <v>776</v>
      </c>
      <c r="G39" s="1153" t="s">
        <v>776</v>
      </c>
      <c r="H39" s="1153" t="s">
        <v>776</v>
      </c>
      <c r="I39" s="1153" t="s">
        <v>776</v>
      </c>
      <c r="J39" s="1153" t="s">
        <v>776</v>
      </c>
      <c r="K39" s="1153" t="s">
        <v>776</v>
      </c>
      <c r="L39" s="1153" t="s">
        <v>776</v>
      </c>
      <c r="M39" s="1153" t="s">
        <v>776</v>
      </c>
      <c r="N39" s="1153" t="s">
        <v>776</v>
      </c>
      <c r="O39" s="1153" t="s">
        <v>776</v>
      </c>
      <c r="P39" s="1153" t="s">
        <v>776</v>
      </c>
      <c r="Q39" s="1153" t="s">
        <v>776</v>
      </c>
      <c r="R39" s="1153" t="s">
        <v>776</v>
      </c>
      <c r="S39" s="1153" t="s">
        <v>776</v>
      </c>
      <c r="T39" s="1153" t="s">
        <v>776</v>
      </c>
      <c r="U39" s="1153" t="s">
        <v>776</v>
      </c>
      <c r="V39" s="1153" t="s">
        <v>776</v>
      </c>
      <c r="W39" s="1153" t="s">
        <v>776</v>
      </c>
    </row>
    <row r="40" spans="1:23" s="1108" customFormat="1" ht="20.25" customHeight="1" thickBot="1" thickTop="1">
      <c r="A40" s="1109"/>
      <c r="B40" s="1175"/>
      <c r="C40" s="1154" t="s">
        <v>846</v>
      </c>
      <c r="D40" s="1284">
        <f aca="true" t="shared" si="5" ref="D40:I40">SUM(D37:D39)</f>
        <v>487</v>
      </c>
      <c r="E40" s="1284">
        <f t="shared" si="5"/>
        <v>281</v>
      </c>
      <c r="F40" s="1284">
        <f t="shared" si="5"/>
        <v>349</v>
      </c>
      <c r="G40" s="1284">
        <f t="shared" si="5"/>
        <v>340</v>
      </c>
      <c r="H40" s="1284">
        <f t="shared" si="5"/>
        <v>1457</v>
      </c>
      <c r="I40" s="1284">
        <f t="shared" si="5"/>
        <v>786</v>
      </c>
      <c r="J40" s="1284"/>
      <c r="K40" s="1284">
        <f aca="true" t="shared" si="6" ref="K40:P40">SUM(K37:K39)</f>
        <v>154</v>
      </c>
      <c r="L40" s="1284">
        <f t="shared" si="6"/>
        <v>73</v>
      </c>
      <c r="M40" s="1284">
        <f t="shared" si="6"/>
        <v>108</v>
      </c>
      <c r="N40" s="1284">
        <f t="shared" si="6"/>
        <v>142</v>
      </c>
      <c r="O40" s="1284">
        <f t="shared" si="6"/>
        <v>477</v>
      </c>
      <c r="P40" s="1284">
        <f t="shared" si="6"/>
        <v>285</v>
      </c>
      <c r="Q40" s="1284"/>
      <c r="R40" s="1284">
        <f aca="true" t="shared" si="7" ref="R40:W40">SUM(R37:R39)</f>
        <v>333</v>
      </c>
      <c r="S40" s="1284">
        <f t="shared" si="7"/>
        <v>208</v>
      </c>
      <c r="T40" s="1284">
        <f t="shared" si="7"/>
        <v>241</v>
      </c>
      <c r="U40" s="1284">
        <f t="shared" si="7"/>
        <v>198</v>
      </c>
      <c r="V40" s="1284">
        <f t="shared" si="7"/>
        <v>980</v>
      </c>
      <c r="W40" s="1284">
        <f t="shared" si="7"/>
        <v>501</v>
      </c>
    </row>
    <row r="41" spans="2:23" ht="11.25">
      <c r="B41" s="1177" t="s">
        <v>765</v>
      </c>
      <c r="D41" s="1178"/>
      <c r="E41" s="1178"/>
      <c r="F41" s="1178"/>
      <c r="G41" s="1178"/>
      <c r="H41" s="1178"/>
      <c r="I41" s="1178"/>
      <c r="J41" s="1178"/>
      <c r="K41" s="1245"/>
      <c r="L41" s="1245"/>
      <c r="M41" s="1245"/>
      <c r="N41" s="1245"/>
      <c r="O41" s="1245"/>
      <c r="P41" s="1092"/>
      <c r="Q41" s="1245"/>
      <c r="R41" s="1178"/>
      <c r="S41" s="1178"/>
      <c r="T41" s="1178"/>
      <c r="U41" s="1178"/>
      <c r="V41" s="1178"/>
      <c r="W41" s="1178"/>
    </row>
    <row r="42" spans="2:16" ht="11.25">
      <c r="B42" s="1177" t="s">
        <v>777</v>
      </c>
      <c r="P42" s="1245"/>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&amp;C-24-</oddFooter>
  </headerFooter>
</worksheet>
</file>

<file path=xl/worksheets/sheet19.xml><?xml version="1.0" encoding="utf-8"?>
<worksheet xmlns="http://schemas.openxmlformats.org/spreadsheetml/2006/main" xmlns:r="http://schemas.openxmlformats.org/officeDocument/2006/relationships">
  <sheetPr>
    <tabColor indexed="13"/>
  </sheetPr>
  <dimension ref="A1:W442"/>
  <sheetViews>
    <sheetView workbookViewId="0" topLeftCell="A1">
      <pane xSplit="3" ySplit="3" topLeftCell="D4"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786</v>
      </c>
      <c r="B1" s="1322"/>
      <c r="C1" s="1322"/>
      <c r="D1" s="1323"/>
      <c r="E1" s="1323"/>
      <c r="F1" s="1323"/>
      <c r="G1" s="1323"/>
      <c r="H1" s="1323"/>
      <c r="I1" s="1323"/>
      <c r="J1" s="1323"/>
      <c r="K1" s="1324"/>
      <c r="L1" s="1324"/>
      <c r="M1" s="1324"/>
      <c r="N1" s="1324"/>
      <c r="O1" s="1324"/>
      <c r="P1" s="1324"/>
      <c r="Q1" s="1324"/>
      <c r="R1" s="1323"/>
      <c r="S1" s="1323"/>
      <c r="T1" s="1323"/>
      <c r="U1" s="1323"/>
      <c r="V1" s="1323"/>
      <c r="W1" s="1084" t="s">
        <v>775</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7" t="s">
        <v>721</v>
      </c>
      <c r="E3" s="1097" t="s">
        <v>722</v>
      </c>
      <c r="F3" s="1097" t="s">
        <v>723</v>
      </c>
      <c r="G3" s="1098" t="s">
        <v>724</v>
      </c>
      <c r="H3" s="1097" t="s">
        <v>725</v>
      </c>
      <c r="I3" s="1097" t="s">
        <v>796</v>
      </c>
      <c r="J3" s="1325"/>
      <c r="K3" s="1098" t="s">
        <v>721</v>
      </c>
      <c r="L3" s="1097" t="s">
        <v>722</v>
      </c>
      <c r="M3" s="1097" t="s">
        <v>723</v>
      </c>
      <c r="N3" s="1097" t="s">
        <v>724</v>
      </c>
      <c r="O3" s="1097" t="s">
        <v>725</v>
      </c>
      <c r="P3" s="1097" t="s">
        <v>796</v>
      </c>
      <c r="Q3" s="1325"/>
      <c r="R3" s="1097" t="s">
        <v>721</v>
      </c>
      <c r="S3" s="1097" t="s">
        <v>722</v>
      </c>
      <c r="T3" s="1097" t="s">
        <v>723</v>
      </c>
      <c r="U3" s="1098" t="s">
        <v>724</v>
      </c>
      <c r="V3" s="1097" t="s">
        <v>725</v>
      </c>
      <c r="W3" s="1097" t="s">
        <v>796</v>
      </c>
    </row>
    <row r="4" spans="1:23" s="1108" customFormat="1" ht="12" customHeight="1">
      <c r="A4" s="1100"/>
      <c r="B4" s="1101">
        <v>1</v>
      </c>
      <c r="C4" s="1102" t="s">
        <v>797</v>
      </c>
      <c r="D4" s="1275">
        <v>4</v>
      </c>
      <c r="E4" s="1275">
        <v>0</v>
      </c>
      <c r="F4" s="1275">
        <v>3</v>
      </c>
      <c r="G4" s="1112">
        <v>0</v>
      </c>
      <c r="H4" s="1275">
        <v>7</v>
      </c>
      <c r="I4" s="1113" t="s">
        <v>851</v>
      </c>
      <c r="J4" s="1326"/>
      <c r="K4" s="1106">
        <v>2</v>
      </c>
      <c r="L4" s="1276" t="s">
        <v>771</v>
      </c>
      <c r="M4" s="1276" t="s">
        <v>771</v>
      </c>
      <c r="N4" s="1276" t="s">
        <v>771</v>
      </c>
      <c r="O4" s="1106">
        <f>IF(SUM(K4:N4)=0,"",SUM(K4:N4))</f>
        <v>2</v>
      </c>
      <c r="P4" s="1113" t="s">
        <v>851</v>
      </c>
      <c r="Q4" s="1326"/>
      <c r="R4" s="1106">
        <v>2</v>
      </c>
      <c r="S4" s="1106">
        <v>0</v>
      </c>
      <c r="T4" s="1106">
        <v>3</v>
      </c>
      <c r="U4" s="1278">
        <v>0</v>
      </c>
      <c r="V4" s="1106">
        <f>IF(SUM(R4:U4)=0,"",SUM(R4:U4))</f>
        <v>5</v>
      </c>
      <c r="W4" s="1113" t="s">
        <v>851</v>
      </c>
    </row>
    <row r="5" spans="1:23" s="1108" customFormat="1" ht="12" customHeight="1">
      <c r="A5" s="1109"/>
      <c r="B5" s="1110">
        <v>2</v>
      </c>
      <c r="C5" s="1111" t="s">
        <v>799</v>
      </c>
      <c r="D5" s="1113">
        <v>5</v>
      </c>
      <c r="E5" s="1113">
        <v>4</v>
      </c>
      <c r="F5" s="1113">
        <v>11</v>
      </c>
      <c r="G5" s="1113">
        <v>12</v>
      </c>
      <c r="H5" s="1113">
        <v>32</v>
      </c>
      <c r="I5" s="1113" t="s">
        <v>800</v>
      </c>
      <c r="J5" s="1113"/>
      <c r="K5" s="1115">
        <v>2</v>
      </c>
      <c r="L5" s="1115">
        <v>1</v>
      </c>
      <c r="M5" s="1115">
        <v>5</v>
      </c>
      <c r="N5" s="1115">
        <v>6</v>
      </c>
      <c r="O5" s="1115">
        <f>IF(SUM(K5:N5)=0,"",SUM(K5:N5))</f>
        <v>14</v>
      </c>
      <c r="P5" s="1113" t="s">
        <v>800</v>
      </c>
      <c r="Q5" s="1113"/>
      <c r="R5" s="1115">
        <v>3</v>
      </c>
      <c r="S5" s="1115">
        <v>3</v>
      </c>
      <c r="T5" s="1115">
        <v>6</v>
      </c>
      <c r="U5" s="1115">
        <v>6</v>
      </c>
      <c r="V5" s="1115">
        <f>IF(SUM(R5:U5)=0,"",SUM(R5:U5))</f>
        <v>18</v>
      </c>
      <c r="W5" s="1113" t="s">
        <v>800</v>
      </c>
    </row>
    <row r="6" spans="1:23" s="1108" customFormat="1" ht="12" customHeight="1">
      <c r="A6" s="1109"/>
      <c r="B6" s="1110">
        <v>3</v>
      </c>
      <c r="C6" s="1111" t="s">
        <v>835</v>
      </c>
      <c r="D6" s="1113">
        <v>5</v>
      </c>
      <c r="E6" s="1113">
        <v>3</v>
      </c>
      <c r="F6" s="1113">
        <v>4</v>
      </c>
      <c r="G6" s="1113">
        <v>8</v>
      </c>
      <c r="H6" s="1113">
        <v>20</v>
      </c>
      <c r="I6" s="1113" t="s">
        <v>800</v>
      </c>
      <c r="J6" s="1113"/>
      <c r="K6" s="1115">
        <v>2</v>
      </c>
      <c r="L6" s="1277" t="s">
        <v>771</v>
      </c>
      <c r="M6" s="1115">
        <v>4</v>
      </c>
      <c r="N6" s="1115">
        <v>2</v>
      </c>
      <c r="O6" s="1115">
        <f>IF(SUM(K6:N6)=0,"",SUM(K6:N6))</f>
        <v>8</v>
      </c>
      <c r="P6" s="1113" t="s">
        <v>800</v>
      </c>
      <c r="Q6" s="1113"/>
      <c r="R6" s="1115">
        <v>3</v>
      </c>
      <c r="S6" s="1115">
        <v>3</v>
      </c>
      <c r="T6" s="1115"/>
      <c r="U6" s="1115">
        <v>6</v>
      </c>
      <c r="V6" s="1115">
        <f>IF(SUM(R6:U6)=0,"",SUM(R6:U6))</f>
        <v>12</v>
      </c>
      <c r="W6" s="1113" t="s">
        <v>800</v>
      </c>
    </row>
    <row r="7" spans="1:23" s="1108" customFormat="1" ht="12" customHeight="1">
      <c r="A7" s="1109"/>
      <c r="B7" s="1110">
        <v>4</v>
      </c>
      <c r="C7" s="1111" t="s">
        <v>802</v>
      </c>
      <c r="D7" s="1113" t="s">
        <v>776</v>
      </c>
      <c r="E7" s="1113" t="s">
        <v>776</v>
      </c>
      <c r="F7" s="1113" t="s">
        <v>776</v>
      </c>
      <c r="G7" s="1113" t="s">
        <v>803</v>
      </c>
      <c r="H7" s="1113" t="s">
        <v>776</v>
      </c>
      <c r="I7" s="1113" t="s">
        <v>776</v>
      </c>
      <c r="J7" s="1113"/>
      <c r="K7" s="1113" t="s">
        <v>776</v>
      </c>
      <c r="L7" s="1112" t="s">
        <v>776</v>
      </c>
      <c r="M7" s="1113" t="s">
        <v>776</v>
      </c>
      <c r="N7" s="1113" t="s">
        <v>803</v>
      </c>
      <c r="O7" s="1113" t="s">
        <v>776</v>
      </c>
      <c r="P7" s="1113" t="s">
        <v>776</v>
      </c>
      <c r="Q7" s="1113"/>
      <c r="R7" s="1113" t="s">
        <v>776</v>
      </c>
      <c r="S7" s="1113" t="s">
        <v>776</v>
      </c>
      <c r="T7" s="1113" t="s">
        <v>776</v>
      </c>
      <c r="U7" s="1113" t="s">
        <v>803</v>
      </c>
      <c r="V7" s="1113" t="s">
        <v>776</v>
      </c>
      <c r="W7" s="1113" t="s">
        <v>776</v>
      </c>
    </row>
    <row r="8" spans="1:23" s="1108" customFormat="1" ht="12" customHeight="1">
      <c r="A8" s="1109"/>
      <c r="B8" s="1110">
        <v>5</v>
      </c>
      <c r="C8" s="1111" t="s">
        <v>804</v>
      </c>
      <c r="D8" s="1113">
        <v>4</v>
      </c>
      <c r="E8" s="1113">
        <v>2</v>
      </c>
      <c r="F8" s="1113">
        <v>3</v>
      </c>
      <c r="G8" s="1113" t="s">
        <v>805</v>
      </c>
      <c r="H8" s="1113">
        <v>9</v>
      </c>
      <c r="I8" s="1113">
        <v>2</v>
      </c>
      <c r="J8" s="1113"/>
      <c r="K8" s="1115">
        <v>1</v>
      </c>
      <c r="L8" s="1115">
        <v>1</v>
      </c>
      <c r="M8" s="1115">
        <v>3</v>
      </c>
      <c r="N8" s="1113" t="s">
        <v>805</v>
      </c>
      <c r="O8" s="1115">
        <f>IF(SUM(K8:N8)=0,"",SUM(K8:N8))</f>
        <v>5</v>
      </c>
      <c r="P8" s="1121"/>
      <c r="Q8" s="1113"/>
      <c r="R8" s="1115">
        <v>3</v>
      </c>
      <c r="S8" s="1115">
        <v>1</v>
      </c>
      <c r="T8" s="1115"/>
      <c r="U8" s="1113" t="s">
        <v>805</v>
      </c>
      <c r="V8" s="1115">
        <f>IF(SUM(R8:U8)=0,"",SUM(R8:U8))</f>
        <v>4</v>
      </c>
      <c r="W8" s="1121">
        <v>2</v>
      </c>
    </row>
    <row r="9" spans="1:23" s="1108" customFormat="1" ht="12" customHeight="1">
      <c r="A9" s="1109"/>
      <c r="B9" s="1110">
        <v>6</v>
      </c>
      <c r="C9" s="1111" t="s">
        <v>806</v>
      </c>
      <c r="D9" s="1113" t="s">
        <v>776</v>
      </c>
      <c r="E9" s="1113" t="s">
        <v>776</v>
      </c>
      <c r="F9" s="1113" t="s">
        <v>776</v>
      </c>
      <c r="G9" s="1113" t="s">
        <v>776</v>
      </c>
      <c r="H9" s="1113" t="s">
        <v>776</v>
      </c>
      <c r="I9" s="1113" t="s">
        <v>776</v>
      </c>
      <c r="J9" s="1113"/>
      <c r="K9" s="1113" t="s">
        <v>776</v>
      </c>
      <c r="L9" s="1113" t="s">
        <v>776</v>
      </c>
      <c r="M9" s="1113" t="s">
        <v>776</v>
      </c>
      <c r="N9" s="1113" t="s">
        <v>776</v>
      </c>
      <c r="O9" s="1113" t="s">
        <v>776</v>
      </c>
      <c r="P9" s="1113" t="s">
        <v>776</v>
      </c>
      <c r="Q9" s="1113"/>
      <c r="R9" s="1113" t="s">
        <v>776</v>
      </c>
      <c r="S9" s="1113" t="s">
        <v>776</v>
      </c>
      <c r="T9" s="1113" t="s">
        <v>776</v>
      </c>
      <c r="U9" s="1113" t="s">
        <v>776</v>
      </c>
      <c r="V9" s="1113" t="s">
        <v>776</v>
      </c>
      <c r="W9" s="1113" t="s">
        <v>776</v>
      </c>
    </row>
    <row r="10" spans="1:23" s="1108" customFormat="1" ht="12" customHeight="1">
      <c r="A10" s="1109"/>
      <c r="B10" s="1110">
        <v>7</v>
      </c>
      <c r="C10" s="1111" t="s">
        <v>807</v>
      </c>
      <c r="D10" s="1113" t="s">
        <v>776</v>
      </c>
      <c r="E10" s="1113" t="s">
        <v>776</v>
      </c>
      <c r="F10" s="1113" t="s">
        <v>776</v>
      </c>
      <c r="G10" s="1113" t="s">
        <v>776</v>
      </c>
      <c r="H10" s="1113" t="s">
        <v>776</v>
      </c>
      <c r="I10" s="1113" t="s">
        <v>851</v>
      </c>
      <c r="J10" s="1113"/>
      <c r="K10" s="1113" t="s">
        <v>776</v>
      </c>
      <c r="L10" s="1113" t="s">
        <v>776</v>
      </c>
      <c r="M10" s="1113" t="s">
        <v>776</v>
      </c>
      <c r="N10" s="1113" t="s">
        <v>776</v>
      </c>
      <c r="O10" s="1113" t="s">
        <v>776</v>
      </c>
      <c r="P10" s="1113" t="s">
        <v>851</v>
      </c>
      <c r="Q10" s="1113"/>
      <c r="R10" s="1113" t="s">
        <v>776</v>
      </c>
      <c r="S10" s="1113" t="s">
        <v>776</v>
      </c>
      <c r="T10" s="1113" t="s">
        <v>776</v>
      </c>
      <c r="U10" s="1113" t="s">
        <v>776</v>
      </c>
      <c r="V10" s="1113" t="s">
        <v>776</v>
      </c>
      <c r="W10" s="1113" t="s">
        <v>851</v>
      </c>
    </row>
    <row r="11" spans="1:23" s="1108" customFormat="1" ht="12" customHeight="1">
      <c r="A11" s="1109"/>
      <c r="B11" s="1110">
        <v>8</v>
      </c>
      <c r="C11" s="1111" t="s">
        <v>809</v>
      </c>
      <c r="D11" s="1113" t="s">
        <v>776</v>
      </c>
      <c r="E11" s="1113" t="s">
        <v>776</v>
      </c>
      <c r="F11" s="1113" t="s">
        <v>776</v>
      </c>
      <c r="G11" s="1113" t="s">
        <v>776</v>
      </c>
      <c r="H11" s="1113" t="s">
        <v>776</v>
      </c>
      <c r="I11" s="1113" t="s">
        <v>776</v>
      </c>
      <c r="J11" s="1113"/>
      <c r="K11" s="1113" t="s">
        <v>776</v>
      </c>
      <c r="L11" s="1113" t="s">
        <v>776</v>
      </c>
      <c r="M11" s="1113" t="s">
        <v>776</v>
      </c>
      <c r="N11" s="1113" t="s">
        <v>776</v>
      </c>
      <c r="O11" s="1113" t="s">
        <v>776</v>
      </c>
      <c r="P11" s="1113" t="s">
        <v>776</v>
      </c>
      <c r="Q11" s="1113"/>
      <c r="R11" s="1113" t="s">
        <v>776</v>
      </c>
      <c r="S11" s="1113" t="s">
        <v>776</v>
      </c>
      <c r="T11" s="1113" t="s">
        <v>776</v>
      </c>
      <c r="U11" s="1113" t="s">
        <v>776</v>
      </c>
      <c r="V11" s="1113" t="s">
        <v>776</v>
      </c>
      <c r="W11" s="1113" t="s">
        <v>776</v>
      </c>
    </row>
    <row r="12" spans="1:23" s="1108" customFormat="1" ht="12" customHeight="1">
      <c r="A12" s="1109"/>
      <c r="B12" s="1110">
        <v>9</v>
      </c>
      <c r="C12" s="1111" t="s">
        <v>836</v>
      </c>
      <c r="D12" s="1113" t="s">
        <v>776</v>
      </c>
      <c r="E12" s="1113" t="s">
        <v>776</v>
      </c>
      <c r="F12" s="1113" t="s">
        <v>776</v>
      </c>
      <c r="G12" s="1113" t="s">
        <v>776</v>
      </c>
      <c r="H12" s="1113" t="s">
        <v>776</v>
      </c>
      <c r="I12" s="1113" t="s">
        <v>776</v>
      </c>
      <c r="J12" s="1113"/>
      <c r="K12" s="1113" t="s">
        <v>776</v>
      </c>
      <c r="L12" s="1113" t="s">
        <v>776</v>
      </c>
      <c r="M12" s="1113" t="s">
        <v>776</v>
      </c>
      <c r="N12" s="1113" t="s">
        <v>776</v>
      </c>
      <c r="O12" s="1113" t="s">
        <v>776</v>
      </c>
      <c r="P12" s="1113" t="s">
        <v>851</v>
      </c>
      <c r="Q12" s="1113"/>
      <c r="R12" s="1113" t="s">
        <v>776</v>
      </c>
      <c r="S12" s="1113" t="s">
        <v>776</v>
      </c>
      <c r="T12" s="1113" t="s">
        <v>776</v>
      </c>
      <c r="U12" s="1113" t="s">
        <v>776</v>
      </c>
      <c r="V12" s="1113" t="s">
        <v>776</v>
      </c>
      <c r="W12" s="1113" t="s">
        <v>851</v>
      </c>
    </row>
    <row r="13" spans="1:23" s="1108" customFormat="1" ht="12" customHeight="1">
      <c r="A13" s="1109"/>
      <c r="B13" s="1110">
        <v>10</v>
      </c>
      <c r="C13" s="1111" t="s">
        <v>812</v>
      </c>
      <c r="D13" s="1113" t="s">
        <v>776</v>
      </c>
      <c r="E13" s="1113" t="s">
        <v>776</v>
      </c>
      <c r="F13" s="1113" t="s">
        <v>776</v>
      </c>
      <c r="G13" s="1113" t="s">
        <v>776</v>
      </c>
      <c r="H13" s="1113" t="s">
        <v>776</v>
      </c>
      <c r="I13" s="1113" t="s">
        <v>776</v>
      </c>
      <c r="J13" s="1113"/>
      <c r="K13" s="1113" t="s">
        <v>776</v>
      </c>
      <c r="L13" s="1113" t="s">
        <v>776</v>
      </c>
      <c r="M13" s="1113" t="s">
        <v>776</v>
      </c>
      <c r="N13" s="1113" t="s">
        <v>776</v>
      </c>
      <c r="O13" s="1113" t="s">
        <v>776</v>
      </c>
      <c r="P13" s="1113" t="s">
        <v>776</v>
      </c>
      <c r="Q13" s="1113"/>
      <c r="R13" s="1113" t="s">
        <v>776</v>
      </c>
      <c r="S13" s="1113" t="s">
        <v>776</v>
      </c>
      <c r="T13" s="1113" t="s">
        <v>776</v>
      </c>
      <c r="U13" s="1113" t="s">
        <v>776</v>
      </c>
      <c r="V13" s="1113" t="s">
        <v>776</v>
      </c>
      <c r="W13" s="1113" t="s">
        <v>776</v>
      </c>
    </row>
    <row r="14" spans="1:23" s="1108" customFormat="1" ht="12" customHeight="1">
      <c r="A14" s="1109"/>
      <c r="B14" s="1110">
        <v>11</v>
      </c>
      <c r="C14" s="1111" t="s">
        <v>813</v>
      </c>
      <c r="D14" s="1113" t="s">
        <v>776</v>
      </c>
      <c r="E14" s="1113" t="s">
        <v>776</v>
      </c>
      <c r="F14" s="1113" t="s">
        <v>776</v>
      </c>
      <c r="G14" s="1113" t="s">
        <v>776</v>
      </c>
      <c r="H14" s="1113" t="s">
        <v>776</v>
      </c>
      <c r="I14" s="1113" t="s">
        <v>776</v>
      </c>
      <c r="J14" s="1113"/>
      <c r="K14" s="1113" t="s">
        <v>776</v>
      </c>
      <c r="L14" s="1113" t="s">
        <v>776</v>
      </c>
      <c r="M14" s="1113" t="s">
        <v>776</v>
      </c>
      <c r="N14" s="1113" t="s">
        <v>776</v>
      </c>
      <c r="O14" s="1113" t="s">
        <v>776</v>
      </c>
      <c r="P14" s="1113" t="s">
        <v>776</v>
      </c>
      <c r="Q14" s="1113"/>
      <c r="R14" s="1113" t="s">
        <v>776</v>
      </c>
      <c r="S14" s="1113" t="s">
        <v>776</v>
      </c>
      <c r="T14" s="1113" t="s">
        <v>776</v>
      </c>
      <c r="U14" s="1113" t="s">
        <v>776</v>
      </c>
      <c r="V14" s="1113" t="s">
        <v>776</v>
      </c>
      <c r="W14" s="1113" t="s">
        <v>776</v>
      </c>
    </row>
    <row r="15" spans="1:23" s="1108" customFormat="1" ht="12" customHeight="1">
      <c r="A15" s="1109"/>
      <c r="B15" s="1110">
        <v>12</v>
      </c>
      <c r="C15" s="1111" t="s">
        <v>814</v>
      </c>
      <c r="D15" s="1113" t="s">
        <v>776</v>
      </c>
      <c r="E15" s="1113" t="s">
        <v>776</v>
      </c>
      <c r="F15" s="1113" t="s">
        <v>776</v>
      </c>
      <c r="G15" s="1113" t="s">
        <v>776</v>
      </c>
      <c r="H15" s="1113" t="s">
        <v>776</v>
      </c>
      <c r="I15" s="1113" t="s">
        <v>776</v>
      </c>
      <c r="J15" s="1113"/>
      <c r="K15" s="1113" t="s">
        <v>776</v>
      </c>
      <c r="L15" s="1113" t="s">
        <v>776</v>
      </c>
      <c r="M15" s="1113" t="s">
        <v>776</v>
      </c>
      <c r="N15" s="1113" t="s">
        <v>776</v>
      </c>
      <c r="O15" s="1113" t="s">
        <v>776</v>
      </c>
      <c r="P15" s="1113" t="s">
        <v>776</v>
      </c>
      <c r="Q15" s="1113"/>
      <c r="R15" s="1113" t="s">
        <v>776</v>
      </c>
      <c r="S15" s="1113" t="s">
        <v>776</v>
      </c>
      <c r="T15" s="1113" t="s">
        <v>776</v>
      </c>
      <c r="U15" s="1113" t="s">
        <v>776</v>
      </c>
      <c r="V15" s="1113" t="s">
        <v>776</v>
      </c>
      <c r="W15" s="1113" t="s">
        <v>776</v>
      </c>
    </row>
    <row r="16" spans="1:23" s="1108" customFormat="1" ht="12" customHeight="1">
      <c r="A16" s="1109"/>
      <c r="B16" s="1110">
        <v>13</v>
      </c>
      <c r="C16" s="1111" t="s">
        <v>815</v>
      </c>
      <c r="D16" s="1113">
        <v>11</v>
      </c>
      <c r="E16" s="1113">
        <v>6</v>
      </c>
      <c r="F16" s="1113">
        <v>4</v>
      </c>
      <c r="G16" s="1113">
        <v>9</v>
      </c>
      <c r="H16" s="1113">
        <v>30</v>
      </c>
      <c r="I16" s="1113" t="s">
        <v>760</v>
      </c>
      <c r="J16" s="1113"/>
      <c r="K16" s="1115">
        <v>1</v>
      </c>
      <c r="L16" s="1115">
        <v>2</v>
      </c>
      <c r="M16" s="1115">
        <v>0</v>
      </c>
      <c r="N16" s="1115">
        <v>2</v>
      </c>
      <c r="O16" s="1115">
        <f>IF(SUM(K16:N16)=0,"",SUM(K16:N16))</f>
        <v>5</v>
      </c>
      <c r="P16" s="1113" t="s">
        <v>760</v>
      </c>
      <c r="Q16" s="1113"/>
      <c r="R16" s="1115">
        <v>10</v>
      </c>
      <c r="S16" s="1115">
        <v>4</v>
      </c>
      <c r="T16" s="1115">
        <v>4</v>
      </c>
      <c r="U16" s="1115">
        <v>7</v>
      </c>
      <c r="V16" s="1115">
        <f>IF(SUM(R16:U16)=0,"",SUM(R16:U16))</f>
        <v>25</v>
      </c>
      <c r="W16" s="1113" t="s">
        <v>760</v>
      </c>
    </row>
    <row r="17" spans="1:23" s="1108" customFormat="1" ht="12" customHeight="1">
      <c r="A17" s="1109"/>
      <c r="B17" s="1110">
        <v>14</v>
      </c>
      <c r="C17" s="1111" t="s">
        <v>816</v>
      </c>
      <c r="D17" s="1113" t="s">
        <v>776</v>
      </c>
      <c r="E17" s="1113" t="s">
        <v>776</v>
      </c>
      <c r="F17" s="1113" t="s">
        <v>776</v>
      </c>
      <c r="G17" s="1113" t="s">
        <v>776</v>
      </c>
      <c r="H17" s="1113" t="s">
        <v>776</v>
      </c>
      <c r="I17" s="1113" t="s">
        <v>776</v>
      </c>
      <c r="J17" s="1113"/>
      <c r="K17" s="1113" t="s">
        <v>776</v>
      </c>
      <c r="L17" s="1113" t="s">
        <v>776</v>
      </c>
      <c r="M17" s="1113" t="s">
        <v>776</v>
      </c>
      <c r="N17" s="1113" t="s">
        <v>776</v>
      </c>
      <c r="O17" s="1113" t="s">
        <v>776</v>
      </c>
      <c r="P17" s="1113" t="s">
        <v>776</v>
      </c>
      <c r="Q17" s="1113"/>
      <c r="R17" s="1113" t="s">
        <v>776</v>
      </c>
      <c r="S17" s="1113" t="s">
        <v>776</v>
      </c>
      <c r="T17" s="1113" t="s">
        <v>776</v>
      </c>
      <c r="U17" s="1113" t="s">
        <v>776</v>
      </c>
      <c r="V17" s="1113" t="s">
        <v>776</v>
      </c>
      <c r="W17" s="1113" t="s">
        <v>776</v>
      </c>
    </row>
    <row r="18" spans="1:23" s="1108" customFormat="1" ht="12" customHeight="1">
      <c r="A18" s="1109"/>
      <c r="B18" s="1110">
        <v>15</v>
      </c>
      <c r="C18" s="1111" t="s">
        <v>817</v>
      </c>
      <c r="D18" s="1113" t="s">
        <v>776</v>
      </c>
      <c r="E18" s="1113" t="s">
        <v>776</v>
      </c>
      <c r="F18" s="1113" t="s">
        <v>776</v>
      </c>
      <c r="G18" s="1113" t="s">
        <v>776</v>
      </c>
      <c r="H18" s="1113" t="s">
        <v>776</v>
      </c>
      <c r="I18" s="1113" t="s">
        <v>805</v>
      </c>
      <c r="J18" s="1113"/>
      <c r="K18" s="1113" t="s">
        <v>776</v>
      </c>
      <c r="L18" s="1113" t="s">
        <v>776</v>
      </c>
      <c r="M18" s="1277" t="s">
        <v>776</v>
      </c>
      <c r="N18" s="1113" t="s">
        <v>776</v>
      </c>
      <c r="O18" s="1113" t="s">
        <v>776</v>
      </c>
      <c r="P18" s="1113" t="s">
        <v>805</v>
      </c>
      <c r="Q18" s="1113"/>
      <c r="R18" s="1113" t="s">
        <v>776</v>
      </c>
      <c r="S18" s="1113" t="s">
        <v>776</v>
      </c>
      <c r="T18" s="1113" t="s">
        <v>776</v>
      </c>
      <c r="U18" s="1113" t="s">
        <v>776</v>
      </c>
      <c r="V18" s="1113" t="s">
        <v>776</v>
      </c>
      <c r="W18" s="1113" t="s">
        <v>805</v>
      </c>
    </row>
    <row r="19" spans="1:23" s="1108" customFormat="1" ht="12" customHeight="1">
      <c r="A19" s="1109"/>
      <c r="B19" s="1110">
        <v>16</v>
      </c>
      <c r="C19" s="1111" t="s">
        <v>818</v>
      </c>
      <c r="D19" s="1113">
        <v>12</v>
      </c>
      <c r="E19" s="1113">
        <v>6</v>
      </c>
      <c r="F19" s="1113">
        <v>4</v>
      </c>
      <c r="G19" s="1113">
        <v>12</v>
      </c>
      <c r="H19" s="1113">
        <v>34</v>
      </c>
      <c r="I19" s="1113">
        <v>368</v>
      </c>
      <c r="J19" s="1113"/>
      <c r="K19" s="1115">
        <v>2</v>
      </c>
      <c r="L19" s="1115">
        <v>2</v>
      </c>
      <c r="M19" s="1115">
        <v>0</v>
      </c>
      <c r="N19" s="1115">
        <v>3</v>
      </c>
      <c r="O19" s="1115">
        <f>IF(SUM(K19:N19)=0,"",SUM(K19:N19))</f>
        <v>7</v>
      </c>
      <c r="P19" s="1121">
        <v>112</v>
      </c>
      <c r="Q19" s="1113"/>
      <c r="R19" s="1115">
        <v>10</v>
      </c>
      <c r="S19" s="1115">
        <v>4</v>
      </c>
      <c r="T19" s="1115">
        <v>4</v>
      </c>
      <c r="U19" s="1115">
        <v>9</v>
      </c>
      <c r="V19" s="1115">
        <f>IF(SUM(R19:U19)=0,"",SUM(R19:U19))</f>
        <v>27</v>
      </c>
      <c r="W19" s="1121">
        <v>256</v>
      </c>
    </row>
    <row r="20" spans="1:23" s="1108" customFormat="1" ht="12" customHeight="1">
      <c r="A20" s="1109"/>
      <c r="B20" s="1110">
        <v>17</v>
      </c>
      <c r="C20" s="1111" t="s">
        <v>794</v>
      </c>
      <c r="D20" s="1113" t="s">
        <v>776</v>
      </c>
      <c r="E20" s="1113" t="s">
        <v>776</v>
      </c>
      <c r="F20" s="1113" t="s">
        <v>776</v>
      </c>
      <c r="G20" s="1113" t="s">
        <v>776</v>
      </c>
      <c r="H20" s="1113" t="s">
        <v>776</v>
      </c>
      <c r="I20" s="1113" t="s">
        <v>776</v>
      </c>
      <c r="J20" s="1113"/>
      <c r="K20" s="1113" t="s">
        <v>776</v>
      </c>
      <c r="L20" s="1113" t="s">
        <v>776</v>
      </c>
      <c r="M20" s="1113" t="s">
        <v>776</v>
      </c>
      <c r="N20" s="1113" t="s">
        <v>776</v>
      </c>
      <c r="O20" s="1113" t="s">
        <v>776</v>
      </c>
      <c r="P20" s="1113" t="s">
        <v>776</v>
      </c>
      <c r="Q20" s="1113"/>
      <c r="R20" s="1113" t="s">
        <v>776</v>
      </c>
      <c r="S20" s="1113" t="s">
        <v>776</v>
      </c>
      <c r="T20" s="1113" t="s">
        <v>776</v>
      </c>
      <c r="U20" s="1113" t="s">
        <v>776</v>
      </c>
      <c r="V20" s="1113" t="s">
        <v>776</v>
      </c>
      <c r="W20" s="1113" t="s">
        <v>776</v>
      </c>
    </row>
    <row r="21" spans="1:23" s="1108" customFormat="1" ht="12" customHeight="1">
      <c r="A21" s="1109"/>
      <c r="B21" s="1110">
        <v>18</v>
      </c>
      <c r="C21" s="1111" t="s">
        <v>795</v>
      </c>
      <c r="D21" s="1113" t="s">
        <v>776</v>
      </c>
      <c r="E21" s="1113" t="s">
        <v>776</v>
      </c>
      <c r="F21" s="1113" t="s">
        <v>776</v>
      </c>
      <c r="G21" s="1113" t="s">
        <v>776</v>
      </c>
      <c r="H21" s="1113" t="s">
        <v>776</v>
      </c>
      <c r="I21" s="1113" t="s">
        <v>851</v>
      </c>
      <c r="J21" s="1113"/>
      <c r="K21" s="1113" t="s">
        <v>776</v>
      </c>
      <c r="L21" s="1113" t="s">
        <v>776</v>
      </c>
      <c r="M21" s="1113" t="s">
        <v>776</v>
      </c>
      <c r="N21" s="1113" t="s">
        <v>776</v>
      </c>
      <c r="O21" s="1113" t="s">
        <v>776</v>
      </c>
      <c r="P21" s="1113" t="s">
        <v>851</v>
      </c>
      <c r="Q21" s="1113"/>
      <c r="R21" s="1113" t="s">
        <v>776</v>
      </c>
      <c r="S21" s="1113" t="s">
        <v>776</v>
      </c>
      <c r="T21" s="1113" t="s">
        <v>776</v>
      </c>
      <c r="U21" s="1113" t="s">
        <v>776</v>
      </c>
      <c r="V21" s="1113" t="s">
        <v>776</v>
      </c>
      <c r="W21" s="1113" t="s">
        <v>851</v>
      </c>
    </row>
    <row r="22" spans="1:23" s="1108" customFormat="1" ht="12" customHeight="1">
      <c r="A22" s="1109"/>
      <c r="B22" s="1110">
        <v>19</v>
      </c>
      <c r="C22" s="1111" t="s">
        <v>819</v>
      </c>
      <c r="D22" s="1113" t="s">
        <v>776</v>
      </c>
      <c r="E22" s="1113" t="s">
        <v>776</v>
      </c>
      <c r="F22" s="1113" t="s">
        <v>776</v>
      </c>
      <c r="G22" s="1113" t="s">
        <v>776</v>
      </c>
      <c r="H22" s="1113" t="s">
        <v>776</v>
      </c>
      <c r="I22" s="1113" t="s">
        <v>776</v>
      </c>
      <c r="J22" s="1113"/>
      <c r="K22" s="1113" t="s">
        <v>776</v>
      </c>
      <c r="L22" s="1113" t="s">
        <v>776</v>
      </c>
      <c r="M22" s="1113" t="s">
        <v>776</v>
      </c>
      <c r="N22" s="1113" t="s">
        <v>776</v>
      </c>
      <c r="O22" s="1113" t="s">
        <v>776</v>
      </c>
      <c r="P22" s="1113" t="s">
        <v>776</v>
      </c>
      <c r="Q22" s="1113"/>
      <c r="R22" s="1113" t="s">
        <v>776</v>
      </c>
      <c r="S22" s="1113" t="s">
        <v>776</v>
      </c>
      <c r="T22" s="1113" t="s">
        <v>776</v>
      </c>
      <c r="U22" s="1113" t="s">
        <v>776</v>
      </c>
      <c r="V22" s="1113" t="s">
        <v>776</v>
      </c>
      <c r="W22" s="1113" t="s">
        <v>776</v>
      </c>
    </row>
    <row r="23" spans="1:23" s="1108" customFormat="1" ht="12" customHeight="1">
      <c r="A23" s="1109"/>
      <c r="B23" s="1110">
        <v>20</v>
      </c>
      <c r="C23" s="1111" t="s">
        <v>820</v>
      </c>
      <c r="D23" s="1113" t="s">
        <v>776</v>
      </c>
      <c r="E23" s="1113" t="s">
        <v>776</v>
      </c>
      <c r="F23" s="1113" t="s">
        <v>776</v>
      </c>
      <c r="G23" s="1113" t="s">
        <v>776</v>
      </c>
      <c r="H23" s="1113" t="s">
        <v>776</v>
      </c>
      <c r="I23" s="1113" t="s">
        <v>776</v>
      </c>
      <c r="J23" s="1113"/>
      <c r="K23" s="1277" t="s">
        <v>776</v>
      </c>
      <c r="L23" s="1277" t="s">
        <v>776</v>
      </c>
      <c r="M23" s="1113" t="s">
        <v>776</v>
      </c>
      <c r="N23" s="1277" t="s">
        <v>776</v>
      </c>
      <c r="O23" s="1113" t="s">
        <v>776</v>
      </c>
      <c r="P23" s="1113" t="s">
        <v>776</v>
      </c>
      <c r="Q23" s="1113"/>
      <c r="R23" s="1113" t="s">
        <v>776</v>
      </c>
      <c r="S23" s="1113" t="s">
        <v>776</v>
      </c>
      <c r="T23" s="1113" t="s">
        <v>776</v>
      </c>
      <c r="U23" s="1113" t="s">
        <v>776</v>
      </c>
      <c r="V23" s="1113" t="s">
        <v>776</v>
      </c>
      <c r="W23" s="1113" t="s">
        <v>776</v>
      </c>
    </row>
    <row r="24" spans="1:23" s="1108" customFormat="1" ht="12" customHeight="1">
      <c r="A24" s="1109"/>
      <c r="B24" s="1110">
        <v>21</v>
      </c>
      <c r="C24" s="1111" t="s">
        <v>821</v>
      </c>
      <c r="D24" s="1113" t="s">
        <v>776</v>
      </c>
      <c r="E24" s="1113" t="s">
        <v>776</v>
      </c>
      <c r="F24" s="1113" t="s">
        <v>776</v>
      </c>
      <c r="G24" s="1113" t="s">
        <v>776</v>
      </c>
      <c r="H24" s="1113" t="s">
        <v>776</v>
      </c>
      <c r="I24" s="1113" t="s">
        <v>851</v>
      </c>
      <c r="J24" s="1113"/>
      <c r="K24" s="1113" t="s">
        <v>776</v>
      </c>
      <c r="L24" s="1113" t="s">
        <v>776</v>
      </c>
      <c r="M24" s="1113" t="s">
        <v>776</v>
      </c>
      <c r="N24" s="1113" t="s">
        <v>776</v>
      </c>
      <c r="O24" s="1113" t="s">
        <v>776</v>
      </c>
      <c r="P24" s="1113" t="s">
        <v>851</v>
      </c>
      <c r="Q24" s="1113"/>
      <c r="R24" s="1113" t="s">
        <v>776</v>
      </c>
      <c r="S24" s="1113" t="s">
        <v>776</v>
      </c>
      <c r="T24" s="1113" t="s">
        <v>776</v>
      </c>
      <c r="U24" s="1113" t="s">
        <v>776</v>
      </c>
      <c r="V24" s="1113" t="s">
        <v>776</v>
      </c>
      <c r="W24" s="1113" t="s">
        <v>851</v>
      </c>
    </row>
    <row r="25" spans="1:23" s="1108" customFormat="1" ht="12" customHeight="1">
      <c r="A25" s="1109"/>
      <c r="B25" s="1110">
        <v>22</v>
      </c>
      <c r="C25" s="1111" t="s">
        <v>822</v>
      </c>
      <c r="D25" s="1113">
        <v>181</v>
      </c>
      <c r="E25" s="1113">
        <v>146</v>
      </c>
      <c r="F25" s="1113">
        <v>145</v>
      </c>
      <c r="G25" s="1113">
        <v>172</v>
      </c>
      <c r="H25" s="1113">
        <v>644</v>
      </c>
      <c r="I25" s="1113">
        <v>858</v>
      </c>
      <c r="J25" s="1113"/>
      <c r="K25" s="1130">
        <v>65</v>
      </c>
      <c r="L25" s="1130">
        <v>37</v>
      </c>
      <c r="M25" s="1130">
        <v>35</v>
      </c>
      <c r="N25" s="1130">
        <v>84</v>
      </c>
      <c r="O25" s="1130">
        <f>IF(SUM(K25:N25)=0,"",SUM(K25:N25))</f>
        <v>221</v>
      </c>
      <c r="P25" s="1121">
        <v>331</v>
      </c>
      <c r="Q25" s="1113"/>
      <c r="R25" s="1130">
        <v>116</v>
      </c>
      <c r="S25" s="1130">
        <v>109</v>
      </c>
      <c r="T25" s="1130">
        <v>110</v>
      </c>
      <c r="U25" s="1130">
        <v>88</v>
      </c>
      <c r="V25" s="1130">
        <f>IF(SUM(R25:U25)=0,"",SUM(R25:U25))</f>
        <v>423</v>
      </c>
      <c r="W25" s="1121">
        <v>527</v>
      </c>
    </row>
    <row r="26" spans="1:23" s="1108" customFormat="1" ht="12" customHeight="1">
      <c r="A26" s="1109"/>
      <c r="B26" s="1110">
        <v>23</v>
      </c>
      <c r="C26" s="1111" t="s">
        <v>823</v>
      </c>
      <c r="D26" s="1113" t="s">
        <v>776</v>
      </c>
      <c r="E26" s="1113" t="s">
        <v>776</v>
      </c>
      <c r="F26" s="1113" t="s">
        <v>776</v>
      </c>
      <c r="G26" s="1113" t="s">
        <v>776</v>
      </c>
      <c r="H26" s="1113" t="s">
        <v>776</v>
      </c>
      <c r="I26" s="1113" t="s">
        <v>776</v>
      </c>
      <c r="J26" s="1113"/>
      <c r="K26" s="1113" t="s">
        <v>776</v>
      </c>
      <c r="L26" s="1113" t="s">
        <v>776</v>
      </c>
      <c r="M26" s="1113" t="s">
        <v>776</v>
      </c>
      <c r="N26" s="1113" t="s">
        <v>776</v>
      </c>
      <c r="O26" s="1113" t="s">
        <v>776</v>
      </c>
      <c r="P26" s="1113" t="s">
        <v>776</v>
      </c>
      <c r="Q26" s="1113"/>
      <c r="R26" s="1113" t="s">
        <v>776</v>
      </c>
      <c r="S26" s="1113" t="s">
        <v>776</v>
      </c>
      <c r="T26" s="1113" t="s">
        <v>776</v>
      </c>
      <c r="U26" s="1113" t="s">
        <v>776</v>
      </c>
      <c r="V26" s="1113" t="s">
        <v>776</v>
      </c>
      <c r="W26" s="1113" t="s">
        <v>776</v>
      </c>
    </row>
    <row r="27" spans="1:23" s="1108" customFormat="1" ht="12" customHeight="1">
      <c r="A27" s="1109"/>
      <c r="B27" s="1110">
        <v>24</v>
      </c>
      <c r="C27" s="1111" t="s">
        <v>824</v>
      </c>
      <c r="D27" s="1113">
        <v>19</v>
      </c>
      <c r="E27" s="1113">
        <v>21</v>
      </c>
      <c r="F27" s="1113">
        <v>24</v>
      </c>
      <c r="G27" s="1113">
        <v>9</v>
      </c>
      <c r="H27" s="1113">
        <v>73</v>
      </c>
      <c r="I27" s="1113" t="s">
        <v>760</v>
      </c>
      <c r="J27" s="1113"/>
      <c r="K27" s="1130">
        <v>4</v>
      </c>
      <c r="L27" s="1130">
        <v>6</v>
      </c>
      <c r="M27" s="1130">
        <v>6</v>
      </c>
      <c r="N27" s="1130">
        <v>3</v>
      </c>
      <c r="O27" s="1130">
        <f>IF(SUM(K27:N27)=0,"",SUM(K27:N27))</f>
        <v>19</v>
      </c>
      <c r="P27" s="1113" t="s">
        <v>760</v>
      </c>
      <c r="Q27" s="1113"/>
      <c r="R27" s="1130">
        <v>15</v>
      </c>
      <c r="S27" s="1130">
        <v>15</v>
      </c>
      <c r="T27" s="1130">
        <v>18</v>
      </c>
      <c r="U27" s="1130">
        <v>6</v>
      </c>
      <c r="V27" s="1130">
        <f>IF(SUM(R27:U27)=0,"",SUM(R27:U27))</f>
        <v>54</v>
      </c>
      <c r="W27" s="1113" t="s">
        <v>760</v>
      </c>
    </row>
    <row r="28" spans="1:23" s="1108" customFormat="1" ht="12" customHeight="1">
      <c r="A28" s="1109"/>
      <c r="B28" s="1110">
        <v>25</v>
      </c>
      <c r="C28" s="1111" t="s">
        <v>825</v>
      </c>
      <c r="D28" s="1113" t="s">
        <v>776</v>
      </c>
      <c r="E28" s="1113" t="s">
        <v>776</v>
      </c>
      <c r="F28" s="1113" t="s">
        <v>776</v>
      </c>
      <c r="G28" s="1113" t="s">
        <v>776</v>
      </c>
      <c r="H28" s="1113" t="s">
        <v>776</v>
      </c>
      <c r="I28" s="1113" t="s">
        <v>776</v>
      </c>
      <c r="J28" s="1113"/>
      <c r="K28" s="1113" t="s">
        <v>776</v>
      </c>
      <c r="L28" s="1113" t="s">
        <v>776</v>
      </c>
      <c r="M28" s="1113" t="s">
        <v>776</v>
      </c>
      <c r="N28" s="1113" t="s">
        <v>776</v>
      </c>
      <c r="O28" s="1113" t="s">
        <v>776</v>
      </c>
      <c r="P28" s="1113" t="s">
        <v>776</v>
      </c>
      <c r="Q28" s="1113"/>
      <c r="R28" s="1113" t="s">
        <v>776</v>
      </c>
      <c r="S28" s="1113" t="s">
        <v>776</v>
      </c>
      <c r="T28" s="1113" t="s">
        <v>776</v>
      </c>
      <c r="U28" s="1113" t="s">
        <v>776</v>
      </c>
      <c r="V28" s="1113" t="s">
        <v>776</v>
      </c>
      <c r="W28" s="1113" t="s">
        <v>776</v>
      </c>
    </row>
    <row r="29" spans="1:23" s="1108" customFormat="1" ht="12" customHeight="1">
      <c r="A29" s="1109"/>
      <c r="B29" s="1110">
        <v>26</v>
      </c>
      <c r="C29" s="1111" t="s">
        <v>826</v>
      </c>
      <c r="D29" s="1113">
        <v>3</v>
      </c>
      <c r="E29" s="1113">
        <v>9</v>
      </c>
      <c r="F29" s="1113">
        <v>14</v>
      </c>
      <c r="G29" s="1113">
        <v>7</v>
      </c>
      <c r="H29" s="1113">
        <v>33</v>
      </c>
      <c r="I29" s="1113" t="s">
        <v>803</v>
      </c>
      <c r="J29" s="1113"/>
      <c r="K29" s="1130">
        <v>2</v>
      </c>
      <c r="L29" s="1130">
        <v>5</v>
      </c>
      <c r="M29" s="1130">
        <v>6</v>
      </c>
      <c r="N29" s="1130">
        <v>1</v>
      </c>
      <c r="O29" s="1130">
        <f aca="true" t="shared" si="0" ref="O29:O35">IF(SUM(K29:N29)=0,"",SUM(K29:N29))</f>
        <v>14</v>
      </c>
      <c r="P29" s="1113" t="s">
        <v>803</v>
      </c>
      <c r="Q29" s="1113"/>
      <c r="R29" s="1130">
        <v>1</v>
      </c>
      <c r="S29" s="1130">
        <v>4</v>
      </c>
      <c r="T29" s="1130">
        <v>8</v>
      </c>
      <c r="U29" s="1130">
        <v>6</v>
      </c>
      <c r="V29" s="1130">
        <f aca="true" t="shared" si="1" ref="V29:V35">IF(SUM(R29:U29)=0,"",SUM(R29:U29))</f>
        <v>19</v>
      </c>
      <c r="W29" s="1113" t="s">
        <v>803</v>
      </c>
    </row>
    <row r="30" spans="1:23" s="1108" customFormat="1" ht="12" customHeight="1">
      <c r="A30" s="1109"/>
      <c r="B30" s="1110">
        <v>27</v>
      </c>
      <c r="C30" s="1111" t="s">
        <v>827</v>
      </c>
      <c r="D30" s="1113">
        <v>134</v>
      </c>
      <c r="E30" s="1113">
        <v>12</v>
      </c>
      <c r="F30" s="1113">
        <v>24</v>
      </c>
      <c r="G30" s="1113">
        <v>20</v>
      </c>
      <c r="H30" s="1113">
        <v>190</v>
      </c>
      <c r="I30" s="1113" t="s">
        <v>851</v>
      </c>
      <c r="J30" s="1113"/>
      <c r="K30" s="1115">
        <v>37</v>
      </c>
      <c r="L30" s="1115">
        <v>1</v>
      </c>
      <c r="M30" s="1115">
        <v>7</v>
      </c>
      <c r="N30" s="1115">
        <v>9</v>
      </c>
      <c r="O30" s="1115">
        <f t="shared" si="0"/>
        <v>54</v>
      </c>
      <c r="P30" s="1113" t="s">
        <v>851</v>
      </c>
      <c r="Q30" s="1113"/>
      <c r="R30" s="1115">
        <v>97</v>
      </c>
      <c r="S30" s="1115">
        <v>11</v>
      </c>
      <c r="T30" s="1115">
        <v>17</v>
      </c>
      <c r="U30" s="1115">
        <v>11</v>
      </c>
      <c r="V30" s="1115">
        <f t="shared" si="1"/>
        <v>136</v>
      </c>
      <c r="W30" s="1113" t="s">
        <v>851</v>
      </c>
    </row>
    <row r="31" spans="1:23" s="1108" customFormat="1" ht="12" customHeight="1">
      <c r="A31" s="1109"/>
      <c r="B31" s="1110">
        <v>28</v>
      </c>
      <c r="C31" s="1111" t="s">
        <v>828</v>
      </c>
      <c r="D31" s="1113">
        <v>100</v>
      </c>
      <c r="E31" s="1113">
        <v>12</v>
      </c>
      <c r="F31" s="1113">
        <v>15</v>
      </c>
      <c r="G31" s="1113">
        <v>1</v>
      </c>
      <c r="H31" s="1113">
        <v>128</v>
      </c>
      <c r="I31" s="1113" t="s">
        <v>851</v>
      </c>
      <c r="J31" s="1113"/>
      <c r="K31" s="1123">
        <v>29</v>
      </c>
      <c r="L31" s="1123">
        <v>4</v>
      </c>
      <c r="M31" s="1123">
        <v>4</v>
      </c>
      <c r="N31" s="1123">
        <v>1</v>
      </c>
      <c r="O31" s="1123">
        <f t="shared" si="0"/>
        <v>38</v>
      </c>
      <c r="P31" s="1113" t="s">
        <v>851</v>
      </c>
      <c r="Q31" s="1113"/>
      <c r="R31" s="1123">
        <v>71</v>
      </c>
      <c r="S31" s="1123">
        <v>8</v>
      </c>
      <c r="T31" s="1123">
        <v>11</v>
      </c>
      <c r="U31" s="1279" t="s">
        <v>771</v>
      </c>
      <c r="V31" s="1123">
        <f t="shared" si="1"/>
        <v>90</v>
      </c>
      <c r="W31" s="1113" t="s">
        <v>851</v>
      </c>
    </row>
    <row r="32" spans="1:23" s="1108" customFormat="1" ht="12" customHeight="1">
      <c r="A32" s="1109"/>
      <c r="B32" s="1110">
        <v>29</v>
      </c>
      <c r="C32" s="1111" t="s">
        <v>829</v>
      </c>
      <c r="D32" s="1113">
        <v>105</v>
      </c>
      <c r="E32" s="1113">
        <v>54</v>
      </c>
      <c r="F32" s="1113">
        <v>69</v>
      </c>
      <c r="G32" s="1113">
        <v>52</v>
      </c>
      <c r="H32" s="1113">
        <v>280</v>
      </c>
      <c r="I32" s="1113" t="s">
        <v>851</v>
      </c>
      <c r="J32" s="1113"/>
      <c r="K32" s="1115">
        <v>30</v>
      </c>
      <c r="L32" s="1115">
        <v>18</v>
      </c>
      <c r="M32" s="1115">
        <v>22</v>
      </c>
      <c r="N32" s="1115">
        <v>22</v>
      </c>
      <c r="O32" s="1115">
        <f t="shared" si="0"/>
        <v>92</v>
      </c>
      <c r="P32" s="1113" t="s">
        <v>851</v>
      </c>
      <c r="Q32" s="1113"/>
      <c r="R32" s="1115">
        <v>75</v>
      </c>
      <c r="S32" s="1115">
        <v>36</v>
      </c>
      <c r="T32" s="1115">
        <v>47</v>
      </c>
      <c r="U32" s="1115">
        <v>30</v>
      </c>
      <c r="V32" s="1115">
        <f t="shared" si="1"/>
        <v>188</v>
      </c>
      <c r="W32" s="1113" t="s">
        <v>851</v>
      </c>
    </row>
    <row r="33" spans="1:23" s="1108" customFormat="1" ht="12" customHeight="1">
      <c r="A33" s="1109"/>
      <c r="B33" s="1110">
        <v>30</v>
      </c>
      <c r="C33" s="1111" t="s">
        <v>830</v>
      </c>
      <c r="D33" s="1113">
        <v>58</v>
      </c>
      <c r="E33" s="1113">
        <v>81</v>
      </c>
      <c r="F33" s="1113">
        <v>104</v>
      </c>
      <c r="G33" s="1113">
        <v>98</v>
      </c>
      <c r="H33" s="1113">
        <v>341</v>
      </c>
      <c r="I33" s="1113" t="s">
        <v>851</v>
      </c>
      <c r="J33" s="1113"/>
      <c r="K33" s="1115">
        <v>21</v>
      </c>
      <c r="L33" s="1115">
        <v>24</v>
      </c>
      <c r="M33" s="1115">
        <v>41</v>
      </c>
      <c r="N33" s="1115">
        <v>40</v>
      </c>
      <c r="O33" s="1115">
        <f t="shared" si="0"/>
        <v>126</v>
      </c>
      <c r="P33" s="1113" t="s">
        <v>851</v>
      </c>
      <c r="Q33" s="1113"/>
      <c r="R33" s="1115">
        <v>37</v>
      </c>
      <c r="S33" s="1115">
        <v>57</v>
      </c>
      <c r="T33" s="1115">
        <v>63</v>
      </c>
      <c r="U33" s="1115">
        <v>58</v>
      </c>
      <c r="V33" s="1115">
        <f t="shared" si="1"/>
        <v>215</v>
      </c>
      <c r="W33" s="1113" t="s">
        <v>851</v>
      </c>
    </row>
    <row r="34" spans="1:23" s="1108" customFormat="1" ht="12" customHeight="1">
      <c r="A34" s="1109"/>
      <c r="B34" s="1110">
        <v>31</v>
      </c>
      <c r="C34" s="1111" t="s">
        <v>831</v>
      </c>
      <c r="D34" s="1113">
        <v>20</v>
      </c>
      <c r="E34" s="1113">
        <v>17</v>
      </c>
      <c r="F34" s="1113">
        <v>26</v>
      </c>
      <c r="G34" s="1113">
        <v>18</v>
      </c>
      <c r="H34" s="1113">
        <v>81</v>
      </c>
      <c r="I34" s="1113">
        <v>29</v>
      </c>
      <c r="J34" s="1113"/>
      <c r="K34" s="1115">
        <v>8</v>
      </c>
      <c r="L34" s="1115">
        <v>5</v>
      </c>
      <c r="M34" s="1115">
        <v>5</v>
      </c>
      <c r="N34" s="1115">
        <v>8</v>
      </c>
      <c r="O34" s="1115">
        <f t="shared" si="0"/>
        <v>26</v>
      </c>
      <c r="P34" s="1121">
        <v>13</v>
      </c>
      <c r="Q34" s="1113"/>
      <c r="R34" s="1115">
        <v>12</v>
      </c>
      <c r="S34" s="1115">
        <v>12</v>
      </c>
      <c r="T34" s="1115">
        <v>21</v>
      </c>
      <c r="U34" s="1115">
        <v>10</v>
      </c>
      <c r="V34" s="1115">
        <f t="shared" si="1"/>
        <v>55</v>
      </c>
      <c r="W34" s="1121">
        <v>16</v>
      </c>
    </row>
    <row r="35" spans="1:23" s="1108" customFormat="1" ht="12" customHeight="1">
      <c r="A35" s="1109"/>
      <c r="B35" s="1110">
        <v>32</v>
      </c>
      <c r="C35" s="1111" t="s">
        <v>832</v>
      </c>
      <c r="D35" s="1113">
        <v>32</v>
      </c>
      <c r="E35" s="1113">
        <v>19</v>
      </c>
      <c r="F35" s="1113">
        <v>33</v>
      </c>
      <c r="G35" s="1113">
        <v>37</v>
      </c>
      <c r="H35" s="1113">
        <v>121</v>
      </c>
      <c r="I35" s="1113" t="s">
        <v>760</v>
      </c>
      <c r="J35" s="1113"/>
      <c r="K35" s="1115">
        <v>10</v>
      </c>
      <c r="L35" s="1115">
        <v>6</v>
      </c>
      <c r="M35" s="1115">
        <v>12</v>
      </c>
      <c r="N35" s="1115">
        <v>14</v>
      </c>
      <c r="O35" s="1115">
        <f t="shared" si="0"/>
        <v>42</v>
      </c>
      <c r="P35" s="1113" t="s">
        <v>760</v>
      </c>
      <c r="Q35" s="1113"/>
      <c r="R35" s="1115">
        <v>22</v>
      </c>
      <c r="S35" s="1115">
        <v>13</v>
      </c>
      <c r="T35" s="1115">
        <v>21</v>
      </c>
      <c r="U35" s="1115">
        <v>23</v>
      </c>
      <c r="V35" s="1115">
        <f t="shared" si="1"/>
        <v>79</v>
      </c>
      <c r="W35" s="1113" t="s">
        <v>760</v>
      </c>
    </row>
    <row r="36" spans="1:23" s="1108" customFormat="1" ht="13.5" customHeight="1" thickBot="1">
      <c r="A36" s="1109"/>
      <c r="B36" s="1133">
        <v>33</v>
      </c>
      <c r="C36" s="1134" t="s">
        <v>833</v>
      </c>
      <c r="D36" s="1316" t="s">
        <v>771</v>
      </c>
      <c r="E36" s="1316" t="s">
        <v>771</v>
      </c>
      <c r="F36" s="1135">
        <v>0</v>
      </c>
      <c r="G36" s="1135">
        <v>0</v>
      </c>
      <c r="H36" s="1135">
        <v>0</v>
      </c>
      <c r="I36" s="1135">
        <v>6</v>
      </c>
      <c r="J36" s="1135"/>
      <c r="K36" s="1316" t="s">
        <v>771</v>
      </c>
      <c r="L36" s="1316" t="s">
        <v>771</v>
      </c>
      <c r="M36" s="1316" t="s">
        <v>771</v>
      </c>
      <c r="N36" s="1316" t="s">
        <v>771</v>
      </c>
      <c r="O36" s="1316" t="s">
        <v>771</v>
      </c>
      <c r="P36" s="1289">
        <v>2</v>
      </c>
      <c r="Q36" s="1135"/>
      <c r="R36" s="1316" t="s">
        <v>771</v>
      </c>
      <c r="S36" s="1316" t="s">
        <v>771</v>
      </c>
      <c r="T36" s="1327">
        <v>0</v>
      </c>
      <c r="U36" s="1327">
        <v>0</v>
      </c>
      <c r="V36" s="1327">
        <v>0</v>
      </c>
      <c r="W36" s="1289">
        <v>4</v>
      </c>
    </row>
    <row r="37" spans="1:23" s="1108" customFormat="1" ht="15.75" customHeight="1" thickBot="1">
      <c r="A37" s="1109"/>
      <c r="B37" s="1137"/>
      <c r="C37" s="1138" t="s">
        <v>845</v>
      </c>
      <c r="D37" s="1139">
        <f aca="true" t="shared" si="2" ref="D37:I37">SUM(D4:D36)</f>
        <v>693</v>
      </c>
      <c r="E37" s="1139">
        <f t="shared" si="2"/>
        <v>392</v>
      </c>
      <c r="F37" s="1139">
        <f t="shared" si="2"/>
        <v>483</v>
      </c>
      <c r="G37" s="1139">
        <f t="shared" si="2"/>
        <v>455</v>
      </c>
      <c r="H37" s="1139">
        <f t="shared" si="2"/>
        <v>2023</v>
      </c>
      <c r="I37" s="1139">
        <f t="shared" si="2"/>
        <v>1263</v>
      </c>
      <c r="J37" s="1139"/>
      <c r="K37" s="1139">
        <f aca="true" t="shared" si="3" ref="K37:P37">SUM(K4:K36)</f>
        <v>216</v>
      </c>
      <c r="L37" s="1139">
        <f t="shared" si="3"/>
        <v>112</v>
      </c>
      <c r="M37" s="1139">
        <f t="shared" si="3"/>
        <v>150</v>
      </c>
      <c r="N37" s="1139">
        <f t="shared" si="3"/>
        <v>195</v>
      </c>
      <c r="O37" s="1139">
        <f t="shared" si="3"/>
        <v>673</v>
      </c>
      <c r="P37" s="1139">
        <f t="shared" si="3"/>
        <v>458</v>
      </c>
      <c r="Q37" s="1139"/>
      <c r="R37" s="1139">
        <f aca="true" t="shared" si="4" ref="R37:W37">SUM(R4:R36)</f>
        <v>477</v>
      </c>
      <c r="S37" s="1139">
        <f t="shared" si="4"/>
        <v>280</v>
      </c>
      <c r="T37" s="1139">
        <f t="shared" si="4"/>
        <v>333</v>
      </c>
      <c r="U37" s="1139">
        <f t="shared" si="4"/>
        <v>260</v>
      </c>
      <c r="V37" s="1139">
        <f t="shared" si="4"/>
        <v>1350</v>
      </c>
      <c r="W37" s="1139">
        <f t="shared" si="4"/>
        <v>805</v>
      </c>
    </row>
    <row r="38" spans="1:23" s="1108" customFormat="1" ht="12" customHeight="1">
      <c r="A38" s="1109"/>
      <c r="B38" s="1318">
        <v>34</v>
      </c>
      <c r="C38" s="1319" t="s">
        <v>763</v>
      </c>
      <c r="D38" s="1328">
        <v>8</v>
      </c>
      <c r="E38" s="1328">
        <v>13</v>
      </c>
      <c r="F38" s="1328">
        <v>8</v>
      </c>
      <c r="G38" s="1328">
        <v>20</v>
      </c>
      <c r="H38" s="1328">
        <v>49</v>
      </c>
      <c r="I38" s="1328">
        <v>787</v>
      </c>
      <c r="J38" s="1143"/>
      <c r="K38" s="1329">
        <v>2</v>
      </c>
      <c r="L38" s="1329">
        <v>6</v>
      </c>
      <c r="M38" s="1329">
        <v>5</v>
      </c>
      <c r="N38" s="1329">
        <v>5</v>
      </c>
      <c r="O38" s="1329">
        <f>IF(SUM(K38:N38)=0,"",SUM(K38:N38))</f>
        <v>18</v>
      </c>
      <c r="P38" s="1330">
        <v>309</v>
      </c>
      <c r="Q38" s="1143"/>
      <c r="R38" s="1329">
        <v>6</v>
      </c>
      <c r="S38" s="1329">
        <v>7</v>
      </c>
      <c r="T38" s="1329">
        <v>3</v>
      </c>
      <c r="U38" s="1329">
        <v>15</v>
      </c>
      <c r="V38" s="1329">
        <f>IF(SUM(R38:U38)=0,"",SUM(R38:U38))</f>
        <v>31</v>
      </c>
      <c r="W38" s="1330">
        <v>478</v>
      </c>
    </row>
    <row r="39" spans="1:23" s="1108" customFormat="1" ht="12" customHeight="1" thickBot="1">
      <c r="A39" s="1109"/>
      <c r="B39" s="1331">
        <v>35</v>
      </c>
      <c r="C39" s="1332" t="s">
        <v>3</v>
      </c>
      <c r="D39" s="1333" t="s">
        <v>776</v>
      </c>
      <c r="E39" s="1333" t="s">
        <v>776</v>
      </c>
      <c r="F39" s="1333" t="s">
        <v>776</v>
      </c>
      <c r="G39" s="1333" t="s">
        <v>776</v>
      </c>
      <c r="H39" s="1333" t="s">
        <v>776</v>
      </c>
      <c r="I39" s="1333" t="s">
        <v>776</v>
      </c>
      <c r="J39" s="1153"/>
      <c r="K39" s="1333" t="s">
        <v>776</v>
      </c>
      <c r="L39" s="1333" t="s">
        <v>776</v>
      </c>
      <c r="M39" s="1333" t="s">
        <v>776</v>
      </c>
      <c r="N39" s="1333" t="s">
        <v>776</v>
      </c>
      <c r="O39" s="1333" t="s">
        <v>776</v>
      </c>
      <c r="P39" s="1333" t="s">
        <v>776</v>
      </c>
      <c r="Q39" s="1153"/>
      <c r="R39" s="1333" t="s">
        <v>776</v>
      </c>
      <c r="S39" s="1333" t="s">
        <v>776</v>
      </c>
      <c r="T39" s="1333" t="s">
        <v>776</v>
      </c>
      <c r="U39" s="1333" t="s">
        <v>776</v>
      </c>
      <c r="V39" s="1333" t="s">
        <v>776</v>
      </c>
      <c r="W39" s="1333" t="s">
        <v>776</v>
      </c>
    </row>
    <row r="40" spans="1:23" s="1108" customFormat="1" ht="20.25" customHeight="1" thickBot="1" thickTop="1">
      <c r="A40" s="1109"/>
      <c r="B40" s="1175"/>
      <c r="C40" s="1154" t="s">
        <v>846</v>
      </c>
      <c r="D40" s="1284">
        <f aca="true" t="shared" si="5" ref="D40:I40">SUM(D37:D39)</f>
        <v>701</v>
      </c>
      <c r="E40" s="1284">
        <f t="shared" si="5"/>
        <v>405</v>
      </c>
      <c r="F40" s="1284">
        <f t="shared" si="5"/>
        <v>491</v>
      </c>
      <c r="G40" s="1284">
        <f t="shared" si="5"/>
        <v>475</v>
      </c>
      <c r="H40" s="1284">
        <f t="shared" si="5"/>
        <v>2072</v>
      </c>
      <c r="I40" s="1284">
        <f t="shared" si="5"/>
        <v>2050</v>
      </c>
      <c r="J40" s="1284"/>
      <c r="K40" s="1284">
        <f aca="true" t="shared" si="6" ref="K40:P40">SUM(K37:K39)</f>
        <v>218</v>
      </c>
      <c r="L40" s="1284">
        <f t="shared" si="6"/>
        <v>118</v>
      </c>
      <c r="M40" s="1284">
        <f t="shared" si="6"/>
        <v>155</v>
      </c>
      <c r="N40" s="1284">
        <f t="shared" si="6"/>
        <v>200</v>
      </c>
      <c r="O40" s="1284">
        <f t="shared" si="6"/>
        <v>691</v>
      </c>
      <c r="P40" s="1284">
        <f t="shared" si="6"/>
        <v>767</v>
      </c>
      <c r="Q40" s="1284"/>
      <c r="R40" s="1284">
        <f aca="true" t="shared" si="7" ref="R40:W40">SUM(R37:R39)</f>
        <v>483</v>
      </c>
      <c r="S40" s="1284">
        <f t="shared" si="7"/>
        <v>287</v>
      </c>
      <c r="T40" s="1284">
        <f t="shared" si="7"/>
        <v>336</v>
      </c>
      <c r="U40" s="1284">
        <f t="shared" si="7"/>
        <v>275</v>
      </c>
      <c r="V40" s="1284">
        <f t="shared" si="7"/>
        <v>1381</v>
      </c>
      <c r="W40" s="1284">
        <f t="shared" si="7"/>
        <v>1283</v>
      </c>
    </row>
    <row r="41" spans="2:23" ht="11.25">
      <c r="B41" s="1177" t="s">
        <v>765</v>
      </c>
      <c r="D41" s="1178"/>
      <c r="E41" s="1178"/>
      <c r="F41" s="1178"/>
      <c r="G41" s="1178"/>
      <c r="H41" s="1178"/>
      <c r="I41" s="1334"/>
      <c r="J41" s="1178"/>
      <c r="K41" s="1245"/>
      <c r="L41" s="1245"/>
      <c r="M41" s="1245"/>
      <c r="N41" s="1245"/>
      <c r="O41" s="1245"/>
      <c r="P41" s="1245"/>
      <c r="Q41" s="1245"/>
      <c r="R41" s="1178"/>
      <c r="S41" s="1178"/>
      <c r="T41" s="1178"/>
      <c r="U41" s="1178"/>
      <c r="V41" s="1178"/>
      <c r="W41" s="1178"/>
    </row>
    <row r="42" spans="2:9" ht="11.25">
      <c r="B42" s="1177" t="s">
        <v>777</v>
      </c>
      <c r="I42" s="1335"/>
    </row>
    <row r="43" ht="11.25">
      <c r="I43" s="1109"/>
    </row>
    <row r="44" ht="11.25">
      <c r="I44" s="1109"/>
    </row>
    <row r="45" ht="11.25">
      <c r="I45" s="1109"/>
    </row>
    <row r="46" ht="11.25">
      <c r="I46" s="1109"/>
    </row>
    <row r="47" ht="11.25">
      <c r="I47" s="1109"/>
    </row>
    <row r="48" ht="11.25">
      <c r="I48" s="1109"/>
    </row>
    <row r="49" ht="11.25">
      <c r="I49" s="1109"/>
    </row>
    <row r="50" ht="11.25">
      <c r="I50" s="1109"/>
    </row>
    <row r="51" ht="11.25">
      <c r="I51" s="1109"/>
    </row>
    <row r="52" ht="11.25">
      <c r="I52" s="1109"/>
    </row>
    <row r="53" ht="11.25">
      <c r="I53" s="1109"/>
    </row>
    <row r="54" ht="11.25">
      <c r="I54" s="1109"/>
    </row>
    <row r="55" ht="11.25">
      <c r="I55" s="1109"/>
    </row>
    <row r="56" ht="11.25">
      <c r="I56" s="1109"/>
    </row>
    <row r="57" ht="11.25">
      <c r="I57" s="1109"/>
    </row>
    <row r="58" ht="11.25">
      <c r="I58" s="1109"/>
    </row>
    <row r="59" ht="11.25">
      <c r="I59" s="1109"/>
    </row>
    <row r="60" ht="11.25">
      <c r="I60" s="1109"/>
    </row>
    <row r="61" ht="11.25">
      <c r="I61" s="1109"/>
    </row>
    <row r="62" ht="11.25">
      <c r="I62" s="1109"/>
    </row>
    <row r="63" ht="11.25">
      <c r="I63" s="1109"/>
    </row>
    <row r="64" ht="11.25">
      <c r="I64" s="1109"/>
    </row>
    <row r="65" ht="11.25">
      <c r="I65" s="1109"/>
    </row>
    <row r="66" ht="11.25">
      <c r="I66" s="1109"/>
    </row>
    <row r="67" ht="11.25">
      <c r="I67" s="1109"/>
    </row>
    <row r="68" ht="11.25">
      <c r="I68" s="1109"/>
    </row>
    <row r="69" ht="11.25">
      <c r="I69" s="1109"/>
    </row>
    <row r="70" ht="11.25">
      <c r="I70" s="1109"/>
    </row>
    <row r="71" ht="11.25">
      <c r="I71" s="1109"/>
    </row>
    <row r="72" ht="11.25">
      <c r="I72" s="1109"/>
    </row>
    <row r="73" ht="11.25">
      <c r="I73" s="1109"/>
    </row>
    <row r="74" ht="11.25">
      <c r="I74" s="1109"/>
    </row>
    <row r="75" ht="11.25">
      <c r="I75" s="1109"/>
    </row>
    <row r="76" ht="11.25">
      <c r="I76" s="1109"/>
    </row>
    <row r="77" ht="11.25">
      <c r="I77" s="1109"/>
    </row>
    <row r="78" ht="11.25">
      <c r="I78" s="1109"/>
    </row>
    <row r="79" ht="11.25">
      <c r="I79" s="1109"/>
    </row>
    <row r="80" ht="11.25">
      <c r="I80" s="1109"/>
    </row>
    <row r="81" ht="11.25">
      <c r="I81" s="1109"/>
    </row>
    <row r="82" ht="11.25">
      <c r="I82" s="1109"/>
    </row>
    <row r="83" ht="11.25">
      <c r="I83" s="1109"/>
    </row>
    <row r="84" ht="11.25">
      <c r="I84" s="1109"/>
    </row>
    <row r="85" ht="11.25">
      <c r="I85" s="1109"/>
    </row>
    <row r="86" ht="11.25">
      <c r="I86" s="1109"/>
    </row>
    <row r="87" ht="11.25">
      <c r="I87" s="1109"/>
    </row>
    <row r="88" ht="11.25">
      <c r="I88" s="1109"/>
    </row>
    <row r="89" ht="11.25">
      <c r="I89" s="1109"/>
    </row>
    <row r="90" ht="11.25">
      <c r="I90" s="1109"/>
    </row>
    <row r="91" ht="11.25">
      <c r="I91" s="1109"/>
    </row>
    <row r="92" ht="11.25">
      <c r="I92" s="1109"/>
    </row>
    <row r="93" ht="11.25">
      <c r="I93" s="1109"/>
    </row>
    <row r="94" ht="11.25">
      <c r="I94" s="1109"/>
    </row>
    <row r="95" ht="11.25">
      <c r="I95" s="1109"/>
    </row>
    <row r="96" ht="11.25">
      <c r="I96" s="1109"/>
    </row>
    <row r="97" ht="11.25">
      <c r="I97" s="1109"/>
    </row>
    <row r="98" ht="11.25">
      <c r="I98" s="1109"/>
    </row>
    <row r="99" ht="11.25">
      <c r="I99" s="1109"/>
    </row>
    <row r="100" ht="11.25">
      <c r="I100" s="1109"/>
    </row>
    <row r="101" ht="11.25">
      <c r="I101" s="1109"/>
    </row>
    <row r="102" ht="11.25">
      <c r="I102" s="1109"/>
    </row>
    <row r="103" ht="11.25">
      <c r="I103" s="1109"/>
    </row>
    <row r="104" ht="11.25">
      <c r="I104" s="1109"/>
    </row>
    <row r="105" ht="11.25">
      <c r="I105" s="1109"/>
    </row>
    <row r="106" ht="11.25">
      <c r="I106" s="1109"/>
    </row>
    <row r="107" ht="11.25">
      <c r="I107" s="1109"/>
    </row>
    <row r="108" ht="11.25">
      <c r="I108" s="1109"/>
    </row>
    <row r="109" ht="11.25">
      <c r="I109" s="1109"/>
    </row>
    <row r="110" ht="11.25">
      <c r="I110" s="1109"/>
    </row>
    <row r="111" ht="11.25">
      <c r="I111" s="1109"/>
    </row>
    <row r="112" ht="11.25">
      <c r="I112" s="1109"/>
    </row>
    <row r="113" ht="11.25">
      <c r="I113" s="1109"/>
    </row>
    <row r="114" ht="11.25">
      <c r="I114" s="1109"/>
    </row>
    <row r="115" ht="11.25">
      <c r="I115" s="1109"/>
    </row>
    <row r="116" ht="11.25">
      <c r="I116" s="1109"/>
    </row>
    <row r="117" ht="11.25">
      <c r="I117" s="1109"/>
    </row>
    <row r="118" ht="11.25">
      <c r="I118" s="1109"/>
    </row>
    <row r="119" ht="11.25">
      <c r="I119" s="1109"/>
    </row>
    <row r="120" ht="11.25">
      <c r="I120" s="1109"/>
    </row>
    <row r="121" ht="11.25">
      <c r="I121" s="1109"/>
    </row>
    <row r="122" ht="11.25">
      <c r="I122" s="1109"/>
    </row>
    <row r="123" ht="11.25">
      <c r="I123" s="1109"/>
    </row>
    <row r="124" ht="11.25">
      <c r="I124" s="1109"/>
    </row>
    <row r="125" ht="11.25">
      <c r="I125" s="1109"/>
    </row>
    <row r="126" ht="11.25">
      <c r="I126" s="1109"/>
    </row>
    <row r="127" ht="11.25">
      <c r="I127" s="1109"/>
    </row>
    <row r="128" ht="11.25">
      <c r="I128" s="1109"/>
    </row>
    <row r="129" ht="11.25">
      <c r="I129" s="1109"/>
    </row>
    <row r="130" ht="11.25">
      <c r="I130" s="1109"/>
    </row>
    <row r="131" ht="11.25">
      <c r="I131" s="1109"/>
    </row>
    <row r="132" ht="11.25">
      <c r="I132" s="1109"/>
    </row>
    <row r="133" ht="11.25">
      <c r="I133" s="1109"/>
    </row>
    <row r="134" ht="11.25">
      <c r="I134" s="1109"/>
    </row>
    <row r="135" ht="11.25">
      <c r="I135" s="1109"/>
    </row>
    <row r="136" ht="11.25">
      <c r="I136" s="1109"/>
    </row>
    <row r="137" ht="11.25">
      <c r="I137" s="1109"/>
    </row>
    <row r="138" ht="11.25">
      <c r="I138" s="1109"/>
    </row>
    <row r="139" ht="11.25">
      <c r="I139" s="1109"/>
    </row>
    <row r="140" ht="11.25">
      <c r="I140" s="1109"/>
    </row>
    <row r="141" ht="11.25">
      <c r="I141" s="1109"/>
    </row>
    <row r="142" ht="11.25">
      <c r="I142" s="1109"/>
    </row>
    <row r="143" ht="11.25">
      <c r="I143" s="1109"/>
    </row>
    <row r="144" ht="11.25">
      <c r="I144" s="1109"/>
    </row>
    <row r="145" ht="11.25">
      <c r="I145" s="1109"/>
    </row>
    <row r="146" ht="11.25">
      <c r="I146" s="1109"/>
    </row>
    <row r="147" ht="11.25">
      <c r="I147" s="1109"/>
    </row>
    <row r="148" ht="11.25">
      <c r="I148" s="1109"/>
    </row>
    <row r="149" ht="11.25">
      <c r="I149" s="1109"/>
    </row>
    <row r="150" ht="11.25">
      <c r="I150" s="1109"/>
    </row>
    <row r="151" ht="11.25">
      <c r="I151" s="1109"/>
    </row>
    <row r="152" ht="11.25">
      <c r="I152" s="1109"/>
    </row>
    <row r="153" ht="11.25">
      <c r="I153" s="1109"/>
    </row>
    <row r="154" ht="11.25">
      <c r="I154" s="1109"/>
    </row>
    <row r="155" ht="11.25">
      <c r="I155" s="1109"/>
    </row>
    <row r="156" ht="11.25">
      <c r="I156" s="1109"/>
    </row>
    <row r="157" ht="11.25">
      <c r="I157" s="1109"/>
    </row>
    <row r="158" ht="11.25">
      <c r="I158" s="1109"/>
    </row>
    <row r="159" ht="11.25">
      <c r="I159" s="1109"/>
    </row>
    <row r="160" ht="11.25">
      <c r="I160" s="1109"/>
    </row>
    <row r="161" ht="11.25">
      <c r="I161" s="1109"/>
    </row>
    <row r="162" ht="11.25">
      <c r="I162" s="1109"/>
    </row>
    <row r="163" ht="11.25">
      <c r="I163" s="1109"/>
    </row>
    <row r="164" ht="11.25">
      <c r="I164" s="1109"/>
    </row>
    <row r="165" ht="11.25">
      <c r="I165" s="1109"/>
    </row>
    <row r="166" ht="11.25">
      <c r="I166" s="1109"/>
    </row>
    <row r="167" ht="11.25">
      <c r="I167" s="1109"/>
    </row>
    <row r="168" ht="11.25">
      <c r="I168" s="1109"/>
    </row>
    <row r="169" ht="11.25">
      <c r="I169" s="1109"/>
    </row>
    <row r="170" ht="11.25">
      <c r="I170" s="1109"/>
    </row>
    <row r="171" ht="11.25">
      <c r="I171" s="1109"/>
    </row>
    <row r="172" ht="11.25">
      <c r="I172" s="1109"/>
    </row>
    <row r="173" ht="11.25">
      <c r="I173" s="1109"/>
    </row>
    <row r="174" ht="11.25">
      <c r="I174" s="1109"/>
    </row>
    <row r="175" ht="11.25">
      <c r="I175" s="1109"/>
    </row>
    <row r="176" ht="11.25">
      <c r="I176" s="1109"/>
    </row>
    <row r="177" ht="11.25">
      <c r="I177" s="1109"/>
    </row>
    <row r="178" ht="11.25">
      <c r="I178" s="1109"/>
    </row>
    <row r="179" ht="11.25">
      <c r="I179" s="1109"/>
    </row>
    <row r="180" ht="11.25">
      <c r="I180" s="1109"/>
    </row>
    <row r="181" ht="11.25">
      <c r="I181" s="1109"/>
    </row>
    <row r="182" ht="11.25">
      <c r="I182" s="1109"/>
    </row>
    <row r="183" ht="11.25">
      <c r="I183" s="1109"/>
    </row>
    <row r="184" ht="11.25">
      <c r="I184" s="1109"/>
    </row>
    <row r="185" ht="11.25">
      <c r="I185" s="1109"/>
    </row>
    <row r="186" ht="11.25">
      <c r="I186" s="1109"/>
    </row>
    <row r="187" ht="11.25">
      <c r="I187" s="1109"/>
    </row>
    <row r="188" ht="11.25">
      <c r="I188" s="1109"/>
    </row>
    <row r="189" ht="11.25">
      <c r="I189" s="1109"/>
    </row>
    <row r="190" ht="11.25">
      <c r="I190" s="1109"/>
    </row>
    <row r="191" ht="11.25">
      <c r="I191" s="1109"/>
    </row>
    <row r="192" ht="11.25">
      <c r="I192" s="1109"/>
    </row>
    <row r="193" ht="11.25">
      <c r="I193" s="1109"/>
    </row>
    <row r="194" ht="11.25">
      <c r="I194" s="1109"/>
    </row>
    <row r="195" ht="11.25">
      <c r="I195" s="1109"/>
    </row>
    <row r="196" ht="11.25">
      <c r="I196" s="1109"/>
    </row>
    <row r="197" ht="11.25">
      <c r="I197" s="1109"/>
    </row>
    <row r="198" ht="11.25">
      <c r="I198" s="1109"/>
    </row>
    <row r="199" ht="11.25">
      <c r="I199" s="1109"/>
    </row>
    <row r="200" ht="11.25">
      <c r="I200" s="1109"/>
    </row>
    <row r="201" ht="11.25">
      <c r="I201" s="1109"/>
    </row>
    <row r="202" ht="11.25">
      <c r="I202" s="1109"/>
    </row>
    <row r="203" ht="11.25">
      <c r="I203" s="1109"/>
    </row>
    <row r="204" ht="11.25">
      <c r="I204" s="1109"/>
    </row>
    <row r="205" ht="11.25">
      <c r="I205" s="1109"/>
    </row>
    <row r="206" ht="11.25">
      <c r="I206" s="1109"/>
    </row>
    <row r="207" ht="11.25">
      <c r="I207" s="1109"/>
    </row>
    <row r="208" ht="11.25">
      <c r="I208" s="1109"/>
    </row>
    <row r="209" ht="11.25">
      <c r="I209" s="1109"/>
    </row>
    <row r="210" ht="11.25">
      <c r="I210" s="1109"/>
    </row>
    <row r="211" ht="11.25">
      <c r="I211" s="1109"/>
    </row>
    <row r="212" ht="11.25">
      <c r="I212" s="1109"/>
    </row>
    <row r="213" ht="11.25">
      <c r="I213" s="1109"/>
    </row>
    <row r="214" ht="11.25">
      <c r="I214" s="1109"/>
    </row>
    <row r="215" ht="11.25">
      <c r="I215" s="1109"/>
    </row>
    <row r="216" ht="11.25">
      <c r="I216" s="1109"/>
    </row>
    <row r="217" ht="11.25">
      <c r="I217" s="1109"/>
    </row>
    <row r="218" ht="11.25">
      <c r="I218" s="1109"/>
    </row>
    <row r="219" ht="11.25">
      <c r="I219" s="1109"/>
    </row>
    <row r="220" ht="11.25">
      <c r="I220" s="1109"/>
    </row>
    <row r="221" ht="11.25">
      <c r="I221" s="1109"/>
    </row>
    <row r="222" ht="11.25">
      <c r="I222" s="1109"/>
    </row>
    <row r="223" ht="11.25">
      <c r="I223" s="1109"/>
    </row>
    <row r="224" ht="11.25">
      <c r="I224" s="1109"/>
    </row>
    <row r="225" ht="11.25">
      <c r="I225" s="1109"/>
    </row>
    <row r="226" ht="11.25">
      <c r="I226" s="1109"/>
    </row>
    <row r="227" ht="11.25">
      <c r="I227" s="1109"/>
    </row>
    <row r="228" ht="11.25">
      <c r="I228" s="1109"/>
    </row>
    <row r="229" ht="11.25">
      <c r="I229" s="1109"/>
    </row>
    <row r="230" ht="11.25">
      <c r="I230" s="1109"/>
    </row>
    <row r="231" ht="11.25">
      <c r="I231" s="1109"/>
    </row>
    <row r="232" ht="11.25">
      <c r="I232" s="1109"/>
    </row>
    <row r="233" ht="11.25">
      <c r="I233" s="1109"/>
    </row>
    <row r="234" ht="11.25">
      <c r="I234" s="1109"/>
    </row>
    <row r="235" ht="11.25">
      <c r="I235" s="1109"/>
    </row>
    <row r="236" ht="11.25">
      <c r="I236" s="1109"/>
    </row>
    <row r="237" ht="11.25">
      <c r="I237" s="1109"/>
    </row>
    <row r="238" ht="11.25">
      <c r="I238" s="1109"/>
    </row>
    <row r="239" ht="11.25">
      <c r="I239" s="1109"/>
    </row>
    <row r="240" ht="11.25">
      <c r="I240" s="1109"/>
    </row>
    <row r="241" ht="11.25">
      <c r="I241" s="1109"/>
    </row>
    <row r="242" ht="11.25">
      <c r="I242" s="1109"/>
    </row>
    <row r="243" ht="11.25">
      <c r="I243" s="1109"/>
    </row>
    <row r="244" ht="11.25">
      <c r="I244" s="1109"/>
    </row>
    <row r="245" ht="11.25">
      <c r="I245" s="1109"/>
    </row>
    <row r="246" ht="11.25">
      <c r="I246" s="1109"/>
    </row>
    <row r="247" ht="11.25">
      <c r="I247" s="1109"/>
    </row>
    <row r="248" ht="11.25">
      <c r="I248" s="1109"/>
    </row>
    <row r="249" ht="11.25">
      <c r="I249" s="1109"/>
    </row>
    <row r="250" ht="11.25">
      <c r="I250" s="1109"/>
    </row>
    <row r="251" ht="11.25">
      <c r="I251" s="1109"/>
    </row>
    <row r="252" ht="11.25">
      <c r="I252" s="1109"/>
    </row>
    <row r="253" ht="11.25">
      <c r="I253" s="1109"/>
    </row>
    <row r="254" ht="11.25">
      <c r="I254" s="1109"/>
    </row>
    <row r="255" ht="11.25">
      <c r="I255" s="1109"/>
    </row>
    <row r="256" ht="11.25">
      <c r="I256" s="1109"/>
    </row>
    <row r="257" ht="11.25">
      <c r="I257" s="1109"/>
    </row>
    <row r="258" ht="11.25">
      <c r="I258" s="1109"/>
    </row>
    <row r="259" ht="11.25">
      <c r="I259" s="1109"/>
    </row>
    <row r="260" ht="11.25">
      <c r="I260" s="1109"/>
    </row>
    <row r="261" ht="11.25">
      <c r="I261" s="1109"/>
    </row>
    <row r="262" ht="11.25">
      <c r="I262" s="1109"/>
    </row>
    <row r="263" ht="11.25">
      <c r="I263" s="1109"/>
    </row>
    <row r="264" ht="11.25">
      <c r="I264" s="1109"/>
    </row>
    <row r="265" ht="11.25">
      <c r="I265" s="1109"/>
    </row>
    <row r="266" ht="11.25">
      <c r="I266" s="1109"/>
    </row>
    <row r="267" ht="11.25">
      <c r="I267" s="1109"/>
    </row>
    <row r="268" ht="11.25">
      <c r="I268" s="1109"/>
    </row>
    <row r="269" ht="11.25">
      <c r="I269" s="1109"/>
    </row>
    <row r="270" ht="11.25">
      <c r="I270" s="1109"/>
    </row>
    <row r="271" ht="11.25">
      <c r="I271" s="1109"/>
    </row>
    <row r="272" ht="11.25">
      <c r="I272" s="1109"/>
    </row>
    <row r="273" ht="11.25">
      <c r="I273" s="1109"/>
    </row>
    <row r="274" ht="11.25">
      <c r="I274" s="1109"/>
    </row>
    <row r="275" ht="11.25">
      <c r="I275" s="1109"/>
    </row>
    <row r="276" ht="11.25">
      <c r="I276" s="1109"/>
    </row>
    <row r="277" ht="11.25">
      <c r="I277" s="1109"/>
    </row>
    <row r="278" ht="11.25">
      <c r="I278" s="1109"/>
    </row>
    <row r="279" ht="11.25">
      <c r="I279" s="1109"/>
    </row>
    <row r="280" ht="11.25">
      <c r="I280" s="1109"/>
    </row>
    <row r="281" ht="11.25">
      <c r="I281" s="1109"/>
    </row>
    <row r="282" ht="11.25">
      <c r="I282" s="1109"/>
    </row>
    <row r="283" ht="11.25">
      <c r="I283" s="1109"/>
    </row>
    <row r="284" ht="11.25">
      <c r="I284" s="1109"/>
    </row>
    <row r="285" ht="11.25">
      <c r="I285" s="1109"/>
    </row>
    <row r="286" ht="11.25">
      <c r="I286" s="1109"/>
    </row>
    <row r="287" ht="11.25">
      <c r="I287" s="1109"/>
    </row>
    <row r="288" ht="11.25">
      <c r="I288" s="1109"/>
    </row>
    <row r="289" ht="11.25">
      <c r="I289" s="1109"/>
    </row>
    <row r="290" ht="11.25">
      <c r="I290" s="1109"/>
    </row>
    <row r="291" ht="11.25">
      <c r="I291" s="1109"/>
    </row>
    <row r="292" ht="11.25">
      <c r="I292" s="1109"/>
    </row>
    <row r="293" ht="11.25">
      <c r="I293" s="1109"/>
    </row>
    <row r="294" ht="11.25">
      <c r="I294" s="1109"/>
    </row>
    <row r="295" ht="11.25">
      <c r="I295" s="1109"/>
    </row>
    <row r="296" ht="11.25">
      <c r="I296" s="1109"/>
    </row>
    <row r="297" ht="11.25">
      <c r="I297" s="1109"/>
    </row>
    <row r="298" ht="11.25">
      <c r="I298" s="1109"/>
    </row>
    <row r="299" ht="11.25">
      <c r="I299" s="1109"/>
    </row>
    <row r="300" ht="11.25">
      <c r="I300" s="1109"/>
    </row>
    <row r="301" ht="11.25">
      <c r="I301" s="1109"/>
    </row>
    <row r="302" ht="11.25">
      <c r="I302" s="1109"/>
    </row>
    <row r="303" ht="11.25">
      <c r="I303" s="1109"/>
    </row>
    <row r="304" ht="11.25">
      <c r="I304" s="1109"/>
    </row>
    <row r="305" ht="11.25">
      <c r="I305" s="1109"/>
    </row>
    <row r="306" ht="11.25">
      <c r="I306" s="1109"/>
    </row>
    <row r="307" ht="11.25">
      <c r="I307" s="1109"/>
    </row>
    <row r="308" ht="11.25">
      <c r="I308" s="1109"/>
    </row>
    <row r="309" ht="11.25">
      <c r="I309" s="1109"/>
    </row>
    <row r="310" ht="11.25">
      <c r="I310" s="1109"/>
    </row>
    <row r="311" ht="11.25">
      <c r="I311" s="1109"/>
    </row>
    <row r="312" ht="11.25">
      <c r="I312" s="1109"/>
    </row>
    <row r="313" ht="11.25">
      <c r="I313" s="1109"/>
    </row>
    <row r="314" ht="11.25">
      <c r="I314" s="1109"/>
    </row>
    <row r="315" ht="11.25">
      <c r="I315" s="1109"/>
    </row>
    <row r="316" ht="11.25">
      <c r="I316" s="1109"/>
    </row>
    <row r="317" ht="11.25">
      <c r="I317" s="1109"/>
    </row>
    <row r="318" ht="11.25">
      <c r="I318" s="1109"/>
    </row>
    <row r="319" ht="11.25">
      <c r="I319" s="1109"/>
    </row>
    <row r="320" ht="11.25">
      <c r="I320" s="1109"/>
    </row>
    <row r="321" ht="11.25">
      <c r="I321" s="1109"/>
    </row>
    <row r="322" ht="11.25">
      <c r="I322" s="1109"/>
    </row>
    <row r="323" ht="11.25">
      <c r="I323" s="1109"/>
    </row>
    <row r="324" ht="11.25">
      <c r="I324" s="1109"/>
    </row>
    <row r="325" ht="11.25">
      <c r="I325" s="1109"/>
    </row>
    <row r="326" ht="11.25">
      <c r="I326" s="1109"/>
    </row>
    <row r="327" ht="11.25">
      <c r="I327" s="1109"/>
    </row>
    <row r="328" ht="11.25">
      <c r="I328" s="1109"/>
    </row>
    <row r="329" ht="11.25">
      <c r="I329" s="1109"/>
    </row>
    <row r="330" ht="11.25">
      <c r="I330" s="1109"/>
    </row>
    <row r="331" ht="11.25">
      <c r="I331" s="1109"/>
    </row>
    <row r="332" ht="11.25">
      <c r="I332" s="1109"/>
    </row>
    <row r="333" ht="11.25">
      <c r="I333" s="1109"/>
    </row>
    <row r="334" ht="11.25">
      <c r="I334" s="1109"/>
    </row>
    <row r="335" ht="11.25">
      <c r="I335" s="1109"/>
    </row>
    <row r="336" ht="11.25">
      <c r="I336" s="1109"/>
    </row>
    <row r="337" ht="11.25">
      <c r="I337" s="1109"/>
    </row>
    <row r="338" ht="11.25">
      <c r="I338" s="1109"/>
    </row>
    <row r="339" ht="11.25">
      <c r="I339" s="1109"/>
    </row>
    <row r="340" ht="11.25">
      <c r="I340" s="1109"/>
    </row>
    <row r="341" ht="11.25">
      <c r="I341" s="1109"/>
    </row>
    <row r="342" ht="11.25">
      <c r="I342" s="1109"/>
    </row>
    <row r="343" ht="11.25">
      <c r="I343" s="1109"/>
    </row>
    <row r="344" ht="11.25">
      <c r="I344" s="1109"/>
    </row>
    <row r="345" ht="11.25">
      <c r="I345" s="1109"/>
    </row>
    <row r="346" ht="11.25">
      <c r="I346" s="1109"/>
    </row>
    <row r="347" ht="11.25">
      <c r="I347" s="1109"/>
    </row>
    <row r="348" ht="11.25">
      <c r="I348" s="1109"/>
    </row>
    <row r="349" ht="11.25">
      <c r="I349" s="1109"/>
    </row>
    <row r="350" ht="11.25">
      <c r="I350" s="1109"/>
    </row>
    <row r="351" ht="11.25">
      <c r="I351" s="1109"/>
    </row>
    <row r="352" ht="11.25">
      <c r="I352" s="1109"/>
    </row>
    <row r="353" ht="11.25">
      <c r="I353" s="1109"/>
    </row>
    <row r="354" ht="11.25">
      <c r="I354" s="1109"/>
    </row>
    <row r="355" ht="11.25">
      <c r="I355" s="1109"/>
    </row>
    <row r="356" ht="11.25">
      <c r="I356" s="1109"/>
    </row>
    <row r="357" ht="11.25">
      <c r="I357" s="1109"/>
    </row>
    <row r="358" ht="11.25">
      <c r="I358" s="1109"/>
    </row>
    <row r="359" ht="11.25">
      <c r="I359" s="1109"/>
    </row>
    <row r="360" ht="11.25">
      <c r="I360" s="1109"/>
    </row>
    <row r="361" ht="11.25">
      <c r="I361" s="1109"/>
    </row>
    <row r="362" ht="11.25">
      <c r="I362" s="1109"/>
    </row>
    <row r="363" ht="11.25">
      <c r="I363" s="1109"/>
    </row>
    <row r="364" ht="11.25">
      <c r="I364" s="1109"/>
    </row>
    <row r="365" ht="11.25">
      <c r="I365" s="1109"/>
    </row>
    <row r="366" ht="11.25">
      <c r="I366" s="1109"/>
    </row>
    <row r="367" ht="11.25">
      <c r="I367" s="1109"/>
    </row>
    <row r="368" ht="11.25">
      <c r="I368" s="1109"/>
    </row>
    <row r="369" ht="11.25">
      <c r="I369" s="1109"/>
    </row>
    <row r="370" ht="11.25">
      <c r="I370" s="1109"/>
    </row>
    <row r="371" ht="11.25">
      <c r="I371" s="1109"/>
    </row>
    <row r="372" ht="11.25">
      <c r="I372" s="1109"/>
    </row>
    <row r="373" ht="11.25">
      <c r="I373" s="1109"/>
    </row>
    <row r="374" ht="11.25">
      <c r="I374" s="1109"/>
    </row>
    <row r="375" ht="11.25">
      <c r="I375" s="1109"/>
    </row>
    <row r="376" ht="11.25">
      <c r="I376" s="1109"/>
    </row>
    <row r="377" ht="11.25">
      <c r="I377" s="1109"/>
    </row>
    <row r="378" ht="11.25">
      <c r="I378" s="1109"/>
    </row>
    <row r="379" ht="11.25">
      <c r="I379" s="1109"/>
    </row>
    <row r="380" ht="11.25">
      <c r="I380" s="1109"/>
    </row>
    <row r="381" ht="11.25">
      <c r="I381" s="1109"/>
    </row>
    <row r="382" ht="11.25">
      <c r="I382" s="1109"/>
    </row>
    <row r="383" ht="11.25">
      <c r="I383" s="1109"/>
    </row>
    <row r="384" ht="11.25">
      <c r="I384" s="1109"/>
    </row>
    <row r="385" ht="11.25">
      <c r="I385" s="1109"/>
    </row>
    <row r="386" ht="11.25">
      <c r="I386" s="1109"/>
    </row>
    <row r="387" ht="11.25">
      <c r="I387" s="1109"/>
    </row>
    <row r="388" ht="11.25">
      <c r="I388" s="1109"/>
    </row>
    <row r="389" ht="11.25">
      <c r="I389" s="1109"/>
    </row>
    <row r="390" ht="11.25">
      <c r="I390" s="1109"/>
    </row>
    <row r="391" ht="11.25">
      <c r="I391" s="1109"/>
    </row>
    <row r="392" ht="11.25">
      <c r="I392" s="1109"/>
    </row>
    <row r="393" ht="11.25">
      <c r="I393" s="1109"/>
    </row>
    <row r="394" ht="11.25">
      <c r="I394" s="1109"/>
    </row>
    <row r="395" ht="11.25">
      <c r="I395" s="1109"/>
    </row>
    <row r="396" ht="11.25">
      <c r="I396" s="1109"/>
    </row>
    <row r="397" ht="11.25">
      <c r="I397" s="1109"/>
    </row>
    <row r="398" ht="11.25">
      <c r="I398" s="1109"/>
    </row>
    <row r="399" ht="11.25">
      <c r="I399" s="1109"/>
    </row>
    <row r="400" ht="11.25">
      <c r="I400" s="1109"/>
    </row>
    <row r="401" ht="11.25">
      <c r="I401" s="1109"/>
    </row>
    <row r="402" ht="11.25">
      <c r="I402" s="1109"/>
    </row>
    <row r="403" ht="11.25">
      <c r="I403" s="1109"/>
    </row>
    <row r="404" ht="11.25">
      <c r="I404" s="1109"/>
    </row>
    <row r="405" ht="11.25">
      <c r="I405" s="1109"/>
    </row>
    <row r="406" ht="11.25">
      <c r="I406" s="1109"/>
    </row>
    <row r="407" ht="11.25">
      <c r="I407" s="1109"/>
    </row>
    <row r="408" ht="11.25">
      <c r="I408" s="1109"/>
    </row>
    <row r="409" ht="11.25">
      <c r="I409" s="1109"/>
    </row>
    <row r="410" ht="11.25">
      <c r="I410" s="1109"/>
    </row>
    <row r="411" ht="11.25">
      <c r="I411" s="1109"/>
    </row>
    <row r="412" ht="11.25">
      <c r="I412" s="1109"/>
    </row>
    <row r="413" ht="11.25">
      <c r="I413" s="1109"/>
    </row>
    <row r="414" ht="11.25">
      <c r="I414" s="1109"/>
    </row>
    <row r="415" ht="11.25">
      <c r="I415" s="1109"/>
    </row>
    <row r="416" ht="11.25">
      <c r="I416" s="1109"/>
    </row>
    <row r="417" ht="11.25">
      <c r="I417" s="1109"/>
    </row>
    <row r="418" ht="11.25">
      <c r="I418" s="1109"/>
    </row>
    <row r="419" ht="11.25">
      <c r="I419" s="1109"/>
    </row>
    <row r="420" ht="11.25">
      <c r="I420" s="1109"/>
    </row>
    <row r="421" ht="11.25">
      <c r="I421" s="1109"/>
    </row>
    <row r="422" ht="11.25">
      <c r="I422" s="1109"/>
    </row>
    <row r="423" ht="11.25">
      <c r="I423" s="1109"/>
    </row>
    <row r="424" ht="11.25">
      <c r="I424" s="1109"/>
    </row>
    <row r="425" ht="11.25">
      <c r="I425" s="1109"/>
    </row>
    <row r="426" ht="11.25">
      <c r="I426" s="1109"/>
    </row>
    <row r="427" ht="11.25">
      <c r="I427" s="1109"/>
    </row>
    <row r="428" ht="11.25">
      <c r="I428" s="1109"/>
    </row>
    <row r="429" ht="11.25">
      <c r="I429" s="1109"/>
    </row>
    <row r="430" ht="11.25">
      <c r="I430" s="1109"/>
    </row>
    <row r="431" ht="11.25">
      <c r="I431" s="1109"/>
    </row>
    <row r="432" ht="11.25">
      <c r="I432" s="1109"/>
    </row>
    <row r="433" ht="11.25">
      <c r="I433" s="1109"/>
    </row>
    <row r="434" ht="11.25">
      <c r="I434" s="1109"/>
    </row>
    <row r="435" ht="11.25">
      <c r="I435" s="1109"/>
    </row>
    <row r="436" ht="11.25">
      <c r="I436" s="1109"/>
    </row>
    <row r="437" ht="11.25">
      <c r="I437" s="1109"/>
    </row>
    <row r="438" ht="11.25">
      <c r="I438" s="1109"/>
    </row>
    <row r="439" ht="11.25">
      <c r="I439" s="1109"/>
    </row>
    <row r="440" ht="11.25">
      <c r="I440" s="1109"/>
    </row>
    <row r="441" ht="11.25">
      <c r="I441" s="1109"/>
    </row>
    <row r="442" ht="11.25">
      <c r="I442" s="1109"/>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&amp;C-25-</oddFooter>
  </headerFooter>
</worksheet>
</file>

<file path=xl/worksheets/sheet2.xml><?xml version="1.0" encoding="utf-8"?>
<worksheet xmlns="http://schemas.openxmlformats.org/spreadsheetml/2006/main" xmlns:r="http://schemas.openxmlformats.org/officeDocument/2006/relationships">
  <sheetPr>
    <tabColor indexed="45"/>
  </sheetPr>
  <dimension ref="A1:EX97"/>
  <sheetViews>
    <sheetView view="pageBreakPreview" zoomScaleSheetLayoutView="100" zoomScalePageLayoutView="0" workbookViewId="0" topLeftCell="A1">
      <pane xSplit="2" ySplit="4" topLeftCell="C5" activePane="bottomRight" state="frozen"/>
      <selection pane="topLeft" activeCell="A1" sqref="A1:J1"/>
      <selection pane="topRight" activeCell="A1" sqref="A1:J1"/>
      <selection pane="bottomLeft" activeCell="A1" sqref="A1:J1"/>
      <selection pane="bottomRight" activeCell="C5" sqref="C5"/>
    </sheetView>
  </sheetViews>
  <sheetFormatPr defaultColWidth="9.00390625" defaultRowHeight="13.5"/>
  <cols>
    <col min="1" max="1" width="3.625" style="3" customWidth="1"/>
    <col min="2" max="2" width="8.50390625" style="3" customWidth="1"/>
    <col min="3" max="9" width="2.875" style="3" customWidth="1"/>
    <col min="10" max="10" width="3.75390625" style="3" customWidth="1"/>
    <col min="11" max="12" width="2.75390625" style="3" customWidth="1"/>
    <col min="13" max="32" width="2.50390625" style="3" customWidth="1"/>
    <col min="33" max="37" width="3.50390625" style="3" customWidth="1"/>
    <col min="38" max="42" width="3.50390625" style="113" customWidth="1"/>
    <col min="43" max="44" width="4.50390625" style="113" customWidth="1"/>
    <col min="45" max="45" width="3.50390625" style="113" customWidth="1"/>
    <col min="46" max="46" width="4.00390625" style="113" customWidth="1"/>
    <col min="47" max="54" width="3.50390625" style="113" customWidth="1"/>
    <col min="55" max="57" width="3.50390625" style="11" customWidth="1"/>
    <col min="58" max="58" width="6.75390625" style="11" customWidth="1"/>
    <col min="59" max="61" width="3.50390625" style="11" customWidth="1"/>
    <col min="62" max="62" width="6.75390625" style="11" customWidth="1"/>
    <col min="63" max="74" width="3.50390625" style="3" customWidth="1"/>
    <col min="75" max="79" width="2.75390625" style="19" customWidth="1"/>
    <col min="80" max="80" width="4.375" style="19" customWidth="1"/>
    <col min="81" max="85" width="2.75390625" style="19" customWidth="1"/>
    <col min="86" max="86" width="4.375" style="19" customWidth="1"/>
    <col min="87" max="91" width="2.75390625" style="19" customWidth="1"/>
    <col min="92" max="92" width="4.375" style="19" customWidth="1"/>
    <col min="93" max="97" width="2.75390625" style="19" customWidth="1"/>
    <col min="98" max="98" width="4.375" style="19" customWidth="1"/>
    <col min="99" max="101" width="4.375" style="3" customWidth="1"/>
    <col min="102" max="102" width="3.00390625" style="3" customWidth="1"/>
    <col min="103" max="105" width="4.375" style="3" customWidth="1"/>
    <col min="106" max="106" width="3.00390625" style="3" customWidth="1"/>
    <col min="107" max="108" width="4.375" style="3" customWidth="1"/>
    <col min="109" max="109" width="3.00390625" style="3" customWidth="1"/>
    <col min="110" max="110" width="3.00390625" style="285" customWidth="1"/>
    <col min="111" max="113" width="3.00390625" style="3" customWidth="1"/>
    <col min="114" max="114" width="3.00390625" style="285" customWidth="1"/>
    <col min="115" max="116" width="3.00390625" style="3" customWidth="1"/>
    <col min="117" max="132" width="2.50390625" style="113" customWidth="1"/>
    <col min="133" max="134" width="3.00390625" style="3" customWidth="1"/>
    <col min="135" max="136" width="2.50390625" style="113" customWidth="1"/>
    <col min="137" max="138" width="3.00390625" style="3" customWidth="1"/>
    <col min="139" max="139" width="10.875" style="3" customWidth="1"/>
    <col min="140" max="140" width="12.625" style="3" customWidth="1"/>
    <col min="141" max="141" width="3.375" style="3" customWidth="1"/>
    <col min="142" max="149" width="3.00390625" style="3" customWidth="1"/>
    <col min="150" max="154" width="3.625" style="3" customWidth="1"/>
    <col min="155" max="155" width="3.00390625" style="281" customWidth="1"/>
    <col min="156" max="156" width="4.25390625" style="281" customWidth="1"/>
    <col min="157" max="16384" width="9.00390625" style="3" customWidth="1"/>
  </cols>
  <sheetData>
    <row r="1" spans="1:140" s="278" customFormat="1" ht="21.75" customHeight="1">
      <c r="A1" s="20"/>
      <c r="B1" s="24"/>
      <c r="C1" s="44" t="s">
        <v>651</v>
      </c>
      <c r="D1" s="24"/>
      <c r="E1" s="24"/>
      <c r="F1" s="24"/>
      <c r="G1" s="24"/>
      <c r="H1" s="24"/>
      <c r="I1" s="24"/>
      <c r="J1" s="24"/>
      <c r="K1" s="24"/>
      <c r="L1" s="24"/>
      <c r="M1" s="276"/>
      <c r="N1" s="276"/>
      <c r="O1" s="276"/>
      <c r="P1" s="276"/>
      <c r="Q1" s="276"/>
      <c r="R1" s="276"/>
      <c r="S1" s="276"/>
      <c r="T1" s="276"/>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77"/>
      <c r="BL1" s="277"/>
      <c r="BM1" s="277"/>
      <c r="BN1" s="277"/>
      <c r="BO1" s="277"/>
      <c r="BP1" s="277"/>
      <c r="BQ1" s="277"/>
      <c r="BR1" s="277"/>
      <c r="BS1" s="277"/>
      <c r="BT1" s="277"/>
      <c r="BU1" s="277"/>
      <c r="BV1" s="277"/>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54"/>
      <c r="DE1" s="24"/>
      <c r="DF1" s="24"/>
      <c r="DG1" s="24"/>
      <c r="DH1" s="24"/>
      <c r="DI1" s="24"/>
      <c r="DJ1" s="24"/>
      <c r="DK1" s="24"/>
      <c r="DL1" s="24"/>
      <c r="DM1" s="24"/>
      <c r="DN1" s="24"/>
      <c r="DO1" s="24"/>
      <c r="DP1" s="24"/>
      <c r="DQ1" s="24"/>
      <c r="DR1" s="24"/>
      <c r="DS1" s="24"/>
      <c r="DT1" s="24"/>
      <c r="DU1" s="24"/>
      <c r="DV1" s="24"/>
      <c r="DW1" s="24"/>
      <c r="DX1" s="24"/>
      <c r="DY1" s="24"/>
      <c r="DZ1" s="24"/>
      <c r="EA1" s="112"/>
      <c r="EB1" s="112"/>
      <c r="EC1" s="54"/>
      <c r="ED1" s="54"/>
      <c r="EE1" s="112"/>
      <c r="EF1" s="112"/>
      <c r="EG1" s="54"/>
      <c r="EH1" s="54"/>
      <c r="EI1" s="54"/>
      <c r="EJ1" s="54"/>
    </row>
    <row r="2" spans="1:140" s="105" customFormat="1" ht="27.75" customHeight="1">
      <c r="A2" s="1430" t="s">
        <v>198</v>
      </c>
      <c r="B2" s="1431"/>
      <c r="C2" s="1369" t="s">
        <v>360</v>
      </c>
      <c r="D2" s="1390"/>
      <c r="E2" s="1388"/>
      <c r="F2" s="1369" t="s">
        <v>43</v>
      </c>
      <c r="G2" s="1390"/>
      <c r="H2" s="1388"/>
      <c r="I2" s="1399" t="s">
        <v>44</v>
      </c>
      <c r="J2" s="1407"/>
      <c r="K2" s="1399" t="s">
        <v>240</v>
      </c>
      <c r="L2" s="1407"/>
      <c r="M2" s="1371" t="s">
        <v>324</v>
      </c>
      <c r="N2" s="1372"/>
      <c r="O2" s="1372"/>
      <c r="P2" s="1404"/>
      <c r="Q2" s="1436"/>
      <c r="R2" s="1436"/>
      <c r="S2" s="1436"/>
      <c r="T2" s="1437"/>
      <c r="U2" s="1371" t="s">
        <v>329</v>
      </c>
      <c r="V2" s="1441"/>
      <c r="W2" s="1441"/>
      <c r="X2" s="1442"/>
      <c r="Y2" s="1442"/>
      <c r="Z2" s="1443"/>
      <c r="AA2" s="1371" t="s">
        <v>330</v>
      </c>
      <c r="AB2" s="1441"/>
      <c r="AC2" s="1441"/>
      <c r="AD2" s="1442"/>
      <c r="AE2" s="1442"/>
      <c r="AF2" s="1443"/>
      <c r="AG2" s="1371" t="s">
        <v>361</v>
      </c>
      <c r="AH2" s="1404"/>
      <c r="AI2" s="1404"/>
      <c r="AJ2" s="1404"/>
      <c r="AK2" s="1405"/>
      <c r="AL2" s="1401" t="s">
        <v>331</v>
      </c>
      <c r="AM2" s="1402"/>
      <c r="AN2" s="1402"/>
      <c r="AO2" s="1402"/>
      <c r="AP2" s="1402"/>
      <c r="AQ2" s="1402"/>
      <c r="AR2" s="1403"/>
      <c r="AS2" s="1399" t="s">
        <v>323</v>
      </c>
      <c r="AT2" s="1400"/>
      <c r="AU2" s="1361" t="s">
        <v>334</v>
      </c>
      <c r="AV2" s="1389"/>
      <c r="AW2" s="1389"/>
      <c r="AX2" s="1362"/>
      <c r="AY2" s="1361" t="s">
        <v>336</v>
      </c>
      <c r="AZ2" s="1390"/>
      <c r="BA2" s="1390"/>
      <c r="BB2" s="1388"/>
      <c r="BC2" s="1345" t="s">
        <v>337</v>
      </c>
      <c r="BD2" s="1370"/>
      <c r="BE2" s="1370"/>
      <c r="BF2" s="1370"/>
      <c r="BG2" s="1346"/>
      <c r="BH2" s="1346"/>
      <c r="BI2" s="1346"/>
      <c r="BJ2" s="1346"/>
      <c r="BK2" s="1361" t="s">
        <v>364</v>
      </c>
      <c r="BL2" s="1348"/>
      <c r="BM2" s="1348"/>
      <c r="BN2" s="1349"/>
      <c r="BO2" s="1349"/>
      <c r="BP2" s="1340"/>
      <c r="BQ2" s="1361" t="s">
        <v>367</v>
      </c>
      <c r="BR2" s="1348"/>
      <c r="BS2" s="1348"/>
      <c r="BT2" s="1349"/>
      <c r="BU2" s="1349"/>
      <c r="BV2" s="1340"/>
      <c r="BW2" s="1371" t="s">
        <v>342</v>
      </c>
      <c r="BX2" s="1372"/>
      <c r="BY2" s="1372"/>
      <c r="BZ2" s="1372"/>
      <c r="CA2" s="1372"/>
      <c r="CB2" s="1372"/>
      <c r="CC2" s="1373"/>
      <c r="CD2" s="1373"/>
      <c r="CE2" s="1373"/>
      <c r="CF2" s="1373"/>
      <c r="CG2" s="1373"/>
      <c r="CH2" s="1373"/>
      <c r="CI2" s="1369" t="s">
        <v>348</v>
      </c>
      <c r="CJ2" s="1370"/>
      <c r="CK2" s="1370"/>
      <c r="CL2" s="1370"/>
      <c r="CM2" s="1370"/>
      <c r="CN2" s="1370"/>
      <c r="CO2" s="1346"/>
      <c r="CP2" s="1346"/>
      <c r="CQ2" s="1346"/>
      <c r="CR2" s="1346"/>
      <c r="CS2" s="1346"/>
      <c r="CT2" s="1347"/>
      <c r="CU2" s="1350" t="s">
        <v>349</v>
      </c>
      <c r="CV2" s="1351"/>
      <c r="CW2" s="1351"/>
      <c r="CX2" s="1351"/>
      <c r="CY2" s="1351"/>
      <c r="CZ2" s="1351"/>
      <c r="DA2" s="1351"/>
      <c r="DB2" s="1351"/>
      <c r="DC2" s="1361" t="s">
        <v>354</v>
      </c>
      <c r="DD2" s="1362"/>
      <c r="DE2" s="1377" t="s">
        <v>358</v>
      </c>
      <c r="DF2" s="1378"/>
      <c r="DG2" s="1378"/>
      <c r="DH2" s="1378"/>
      <c r="DI2" s="1378"/>
      <c r="DJ2" s="1378"/>
      <c r="DK2" s="1378"/>
      <c r="DL2" s="1378"/>
      <c r="DM2" s="1367" t="s">
        <v>365</v>
      </c>
      <c r="DN2" s="1348"/>
      <c r="DO2" s="1348"/>
      <c r="DP2" s="1348"/>
      <c r="DQ2" s="1348"/>
      <c r="DR2" s="1386"/>
      <c r="DS2" s="1387"/>
      <c r="DT2" s="1367" t="s">
        <v>366</v>
      </c>
      <c r="DU2" s="1348"/>
      <c r="DV2" s="1348"/>
      <c r="DW2" s="1348"/>
      <c r="DX2" s="1348"/>
      <c r="DY2" s="1386"/>
      <c r="DZ2" s="1387"/>
      <c r="EA2" s="1382" t="s">
        <v>319</v>
      </c>
      <c r="EB2" s="1383"/>
      <c r="EC2" s="1383"/>
      <c r="ED2" s="1383"/>
      <c r="EE2" s="1384"/>
      <c r="EF2" s="1384"/>
      <c r="EG2" s="1384"/>
      <c r="EH2" s="1385"/>
      <c r="EI2" s="1337" t="s">
        <v>158</v>
      </c>
      <c r="EJ2" s="1374" t="s">
        <v>149</v>
      </c>
    </row>
    <row r="3" spans="1:140" s="42" customFormat="1" ht="17.25" customHeight="1">
      <c r="A3" s="1432"/>
      <c r="B3" s="1433"/>
      <c r="C3" s="1428" t="s">
        <v>41</v>
      </c>
      <c r="D3" s="1393" t="s">
        <v>545</v>
      </c>
      <c r="E3" s="1391" t="s">
        <v>546</v>
      </c>
      <c r="F3" s="1428" t="s">
        <v>42</v>
      </c>
      <c r="G3" s="1393" t="s">
        <v>545</v>
      </c>
      <c r="H3" s="1391" t="s">
        <v>546</v>
      </c>
      <c r="I3" s="1410" t="s">
        <v>39</v>
      </c>
      <c r="J3" s="1391" t="s">
        <v>40</v>
      </c>
      <c r="K3" s="1410" t="s">
        <v>37</v>
      </c>
      <c r="L3" s="1408" t="s">
        <v>38</v>
      </c>
      <c r="M3" s="1414" t="s">
        <v>325</v>
      </c>
      <c r="N3" s="1415"/>
      <c r="O3" s="1415"/>
      <c r="P3" s="1416"/>
      <c r="Q3" s="1414" t="s">
        <v>326</v>
      </c>
      <c r="R3" s="1415"/>
      <c r="S3" s="1415"/>
      <c r="T3" s="1416"/>
      <c r="U3" s="1444" t="s">
        <v>325</v>
      </c>
      <c r="V3" s="1384"/>
      <c r="W3" s="1385"/>
      <c r="X3" s="1341" t="s">
        <v>326</v>
      </c>
      <c r="Y3" s="1384"/>
      <c r="Z3" s="1385"/>
      <c r="AA3" s="1341" t="s">
        <v>325</v>
      </c>
      <c r="AB3" s="1384"/>
      <c r="AC3" s="1385"/>
      <c r="AD3" s="1341" t="s">
        <v>326</v>
      </c>
      <c r="AE3" s="1384"/>
      <c r="AF3" s="1385"/>
      <c r="AG3" s="1393" t="s">
        <v>110</v>
      </c>
      <c r="AH3" s="1428" t="s">
        <v>162</v>
      </c>
      <c r="AI3" s="1428" t="s">
        <v>312</v>
      </c>
      <c r="AJ3" s="1428" t="s">
        <v>313</v>
      </c>
      <c r="AK3" s="1391" t="s">
        <v>159</v>
      </c>
      <c r="AL3" s="1393" t="s">
        <v>327</v>
      </c>
      <c r="AM3" s="1439" t="s">
        <v>328</v>
      </c>
      <c r="AN3" s="1411" t="s">
        <v>314</v>
      </c>
      <c r="AO3" s="1412"/>
      <c r="AP3" s="1412"/>
      <c r="AQ3" s="1412"/>
      <c r="AR3" s="1413"/>
      <c r="AS3" s="1393" t="s">
        <v>316</v>
      </c>
      <c r="AT3" s="1391" t="s">
        <v>36</v>
      </c>
      <c r="AU3" s="1397" t="s">
        <v>547</v>
      </c>
      <c r="AV3" s="1398"/>
      <c r="AW3" s="1395" t="s">
        <v>548</v>
      </c>
      <c r="AX3" s="1396"/>
      <c r="AY3" s="1397" t="s">
        <v>547</v>
      </c>
      <c r="AZ3" s="1398"/>
      <c r="BA3" s="1395" t="s">
        <v>548</v>
      </c>
      <c r="BB3" s="1396"/>
      <c r="BC3" s="1341" t="s">
        <v>547</v>
      </c>
      <c r="BD3" s="1342"/>
      <c r="BE3" s="1342"/>
      <c r="BF3" s="1343"/>
      <c r="BG3" s="1341" t="s">
        <v>548</v>
      </c>
      <c r="BH3" s="1342"/>
      <c r="BI3" s="1342"/>
      <c r="BJ3" s="1343"/>
      <c r="BK3" s="1345" t="s">
        <v>547</v>
      </c>
      <c r="BL3" s="1346"/>
      <c r="BM3" s="1347"/>
      <c r="BN3" s="1345" t="s">
        <v>548</v>
      </c>
      <c r="BO3" s="1346"/>
      <c r="BP3" s="1347"/>
      <c r="BQ3" s="1345" t="s">
        <v>547</v>
      </c>
      <c r="BR3" s="1346"/>
      <c r="BS3" s="1347"/>
      <c r="BT3" s="1345" t="s">
        <v>548</v>
      </c>
      <c r="BU3" s="1346"/>
      <c r="BV3" s="1347"/>
      <c r="BW3" s="1345" t="s">
        <v>547</v>
      </c>
      <c r="BX3" s="1346"/>
      <c r="BY3" s="1346"/>
      <c r="BZ3" s="1346"/>
      <c r="CA3" s="1346"/>
      <c r="CB3" s="1346"/>
      <c r="CC3" s="1345" t="s">
        <v>548</v>
      </c>
      <c r="CD3" s="1346"/>
      <c r="CE3" s="1346"/>
      <c r="CF3" s="1346"/>
      <c r="CG3" s="1346"/>
      <c r="CH3" s="1347"/>
      <c r="CI3" s="1370" t="s">
        <v>547</v>
      </c>
      <c r="CJ3" s="1346"/>
      <c r="CK3" s="1346"/>
      <c r="CL3" s="1346"/>
      <c r="CM3" s="1346"/>
      <c r="CN3" s="1346"/>
      <c r="CO3" s="1345" t="s">
        <v>548</v>
      </c>
      <c r="CP3" s="1346"/>
      <c r="CQ3" s="1346"/>
      <c r="CR3" s="1346"/>
      <c r="CS3" s="1346"/>
      <c r="CT3" s="1347"/>
      <c r="CU3" s="1352" t="s">
        <v>547</v>
      </c>
      <c r="CV3" s="1344"/>
      <c r="CW3" s="1344"/>
      <c r="CX3" s="1344"/>
      <c r="CY3" s="1352" t="s">
        <v>548</v>
      </c>
      <c r="CZ3" s="1344"/>
      <c r="DA3" s="1344"/>
      <c r="DB3" s="1344"/>
      <c r="DC3" s="1365" t="s">
        <v>318</v>
      </c>
      <c r="DD3" s="1363" t="s">
        <v>355</v>
      </c>
      <c r="DE3" s="1379" t="s">
        <v>547</v>
      </c>
      <c r="DF3" s="1380"/>
      <c r="DG3" s="1380"/>
      <c r="DH3" s="1381"/>
      <c r="DI3" s="1379" t="s">
        <v>549</v>
      </c>
      <c r="DJ3" s="1380"/>
      <c r="DK3" s="1380"/>
      <c r="DL3" s="1381"/>
      <c r="DM3" s="1369" t="s">
        <v>102</v>
      </c>
      <c r="DN3" s="1388"/>
      <c r="DO3" s="1345" t="s">
        <v>35</v>
      </c>
      <c r="DP3" s="1370"/>
      <c r="DQ3" s="1368"/>
      <c r="DR3" s="1367" t="s">
        <v>311</v>
      </c>
      <c r="DS3" s="1368"/>
      <c r="DT3" s="1369" t="s">
        <v>102</v>
      </c>
      <c r="DU3" s="1388"/>
      <c r="DV3" s="1345" t="s">
        <v>35</v>
      </c>
      <c r="DW3" s="1370"/>
      <c r="DX3" s="1368"/>
      <c r="DY3" s="1367" t="s">
        <v>311</v>
      </c>
      <c r="DZ3" s="1368"/>
      <c r="EA3" s="1379" t="s">
        <v>550</v>
      </c>
      <c r="EB3" s="1380"/>
      <c r="EC3" s="1380"/>
      <c r="ED3" s="1381"/>
      <c r="EE3" s="1379" t="s">
        <v>551</v>
      </c>
      <c r="EF3" s="1380"/>
      <c r="EG3" s="1380"/>
      <c r="EH3" s="1381"/>
      <c r="EI3" s="1338"/>
      <c r="EJ3" s="1375"/>
    </row>
    <row r="4" spans="1:140" s="42" customFormat="1" ht="136.5" customHeight="1">
      <c r="A4" s="1434"/>
      <c r="B4" s="1435"/>
      <c r="C4" s="1429"/>
      <c r="D4" s="1394"/>
      <c r="E4" s="1392"/>
      <c r="F4" s="1429"/>
      <c r="G4" s="1394"/>
      <c r="H4" s="1392"/>
      <c r="I4" s="1394"/>
      <c r="J4" s="1406"/>
      <c r="K4" s="1394"/>
      <c r="L4" s="1409"/>
      <c r="M4" s="59" t="s">
        <v>45</v>
      </c>
      <c r="N4" s="60" t="s">
        <v>46</v>
      </c>
      <c r="O4" s="60" t="s">
        <v>47</v>
      </c>
      <c r="P4" s="93" t="s">
        <v>159</v>
      </c>
      <c r="Q4" s="59" t="s">
        <v>45</v>
      </c>
      <c r="R4" s="60" t="s">
        <v>46</v>
      </c>
      <c r="S4" s="60" t="s">
        <v>47</v>
      </c>
      <c r="T4" s="93" t="s">
        <v>159</v>
      </c>
      <c r="U4" s="494" t="s">
        <v>713</v>
      </c>
      <c r="V4" s="57" t="s">
        <v>27</v>
      </c>
      <c r="W4" s="93" t="s">
        <v>160</v>
      </c>
      <c r="X4" s="494" t="s">
        <v>713</v>
      </c>
      <c r="Y4" s="57" t="s">
        <v>27</v>
      </c>
      <c r="Z4" s="93" t="s">
        <v>160</v>
      </c>
      <c r="AA4" s="494" t="s">
        <v>713</v>
      </c>
      <c r="AB4" s="57" t="s">
        <v>27</v>
      </c>
      <c r="AC4" s="93" t="s">
        <v>160</v>
      </c>
      <c r="AD4" s="494" t="s">
        <v>713</v>
      </c>
      <c r="AE4" s="57" t="s">
        <v>27</v>
      </c>
      <c r="AF4" s="93" t="s">
        <v>160</v>
      </c>
      <c r="AG4" s="1438"/>
      <c r="AH4" s="1445"/>
      <c r="AI4" s="1445"/>
      <c r="AJ4" s="1445"/>
      <c r="AK4" s="1446"/>
      <c r="AL4" s="1394"/>
      <c r="AM4" s="1440"/>
      <c r="AN4" s="66" t="s">
        <v>315</v>
      </c>
      <c r="AO4" s="65" t="s">
        <v>48</v>
      </c>
      <c r="AP4" s="65" t="s">
        <v>312</v>
      </c>
      <c r="AQ4" s="98" t="s">
        <v>333</v>
      </c>
      <c r="AR4" s="99" t="s">
        <v>332</v>
      </c>
      <c r="AS4" s="1394"/>
      <c r="AT4" s="1392"/>
      <c r="AU4" s="67" t="s">
        <v>320</v>
      </c>
      <c r="AV4" s="64" t="s">
        <v>335</v>
      </c>
      <c r="AW4" s="67" t="s">
        <v>320</v>
      </c>
      <c r="AX4" s="64" t="s">
        <v>335</v>
      </c>
      <c r="AY4" s="67" t="s">
        <v>321</v>
      </c>
      <c r="AZ4" s="64" t="s">
        <v>5</v>
      </c>
      <c r="BA4" s="67" t="s">
        <v>321</v>
      </c>
      <c r="BB4" s="64" t="s">
        <v>5</v>
      </c>
      <c r="BC4" s="95" t="s">
        <v>338</v>
      </c>
      <c r="BD4" s="96" t="s">
        <v>339</v>
      </c>
      <c r="BE4" s="96" t="s">
        <v>340</v>
      </c>
      <c r="BF4" s="97" t="s">
        <v>362</v>
      </c>
      <c r="BG4" s="95" t="s">
        <v>338</v>
      </c>
      <c r="BH4" s="96" t="s">
        <v>339</v>
      </c>
      <c r="BI4" s="96" t="s">
        <v>340</v>
      </c>
      <c r="BJ4" s="97" t="s">
        <v>362</v>
      </c>
      <c r="BK4" s="63" t="s">
        <v>8</v>
      </c>
      <c r="BL4" s="65" t="s">
        <v>343</v>
      </c>
      <c r="BM4" s="58" t="s">
        <v>344</v>
      </c>
      <c r="BN4" s="63" t="s">
        <v>8</v>
      </c>
      <c r="BO4" s="65" t="s">
        <v>343</v>
      </c>
      <c r="BP4" s="58" t="s">
        <v>344</v>
      </c>
      <c r="BQ4" s="63" t="s">
        <v>8</v>
      </c>
      <c r="BR4" s="65" t="s">
        <v>343</v>
      </c>
      <c r="BS4" s="58" t="s">
        <v>344</v>
      </c>
      <c r="BT4" s="63" t="s">
        <v>8</v>
      </c>
      <c r="BU4" s="65" t="s">
        <v>343</v>
      </c>
      <c r="BV4" s="58" t="s">
        <v>344</v>
      </c>
      <c r="BW4" s="63" t="s">
        <v>345</v>
      </c>
      <c r="BX4" s="65" t="s">
        <v>346</v>
      </c>
      <c r="BY4" s="65" t="s">
        <v>317</v>
      </c>
      <c r="BZ4" s="65" t="s">
        <v>347</v>
      </c>
      <c r="CA4" s="92" t="s">
        <v>341</v>
      </c>
      <c r="CB4" s="935" t="s">
        <v>363</v>
      </c>
      <c r="CC4" s="63" t="s">
        <v>345</v>
      </c>
      <c r="CD4" s="65" t="s">
        <v>346</v>
      </c>
      <c r="CE4" s="65" t="s">
        <v>317</v>
      </c>
      <c r="CF4" s="65" t="s">
        <v>347</v>
      </c>
      <c r="CG4" s="60" t="s">
        <v>341</v>
      </c>
      <c r="CH4" s="107" t="s">
        <v>363</v>
      </c>
      <c r="CI4" s="937" t="s">
        <v>345</v>
      </c>
      <c r="CJ4" s="65" t="s">
        <v>346</v>
      </c>
      <c r="CK4" s="65" t="s">
        <v>317</v>
      </c>
      <c r="CL4" s="65" t="s">
        <v>347</v>
      </c>
      <c r="CM4" s="60" t="s">
        <v>341</v>
      </c>
      <c r="CN4" s="106" t="s">
        <v>363</v>
      </c>
      <c r="CO4" s="63" t="s">
        <v>345</v>
      </c>
      <c r="CP4" s="65" t="s">
        <v>346</v>
      </c>
      <c r="CQ4" s="65" t="s">
        <v>317</v>
      </c>
      <c r="CR4" s="65" t="s">
        <v>347</v>
      </c>
      <c r="CS4" s="60" t="s">
        <v>341</v>
      </c>
      <c r="CT4" s="107" t="s">
        <v>363</v>
      </c>
      <c r="CU4" s="94" t="s">
        <v>350</v>
      </c>
      <c r="CV4" s="98" t="s">
        <v>351</v>
      </c>
      <c r="CW4" s="98" t="s">
        <v>352</v>
      </c>
      <c r="CX4" s="100" t="s">
        <v>353</v>
      </c>
      <c r="CY4" s="94" t="s">
        <v>350</v>
      </c>
      <c r="CZ4" s="98" t="s">
        <v>351</v>
      </c>
      <c r="DA4" s="116" t="s">
        <v>352</v>
      </c>
      <c r="DB4" s="117" t="s">
        <v>353</v>
      </c>
      <c r="DC4" s="1366"/>
      <c r="DD4" s="1364"/>
      <c r="DE4" s="108" t="s">
        <v>359</v>
      </c>
      <c r="DF4" s="109" t="s">
        <v>97</v>
      </c>
      <c r="DG4" s="110" t="s">
        <v>6</v>
      </c>
      <c r="DH4" s="111" t="s">
        <v>7</v>
      </c>
      <c r="DI4" s="108" t="s">
        <v>359</v>
      </c>
      <c r="DJ4" s="109" t="s">
        <v>97</v>
      </c>
      <c r="DK4" s="110" t="s">
        <v>6</v>
      </c>
      <c r="DL4" s="111" t="s">
        <v>7</v>
      </c>
      <c r="DM4" s="61" t="s">
        <v>33</v>
      </c>
      <c r="DN4" s="62" t="s">
        <v>34</v>
      </c>
      <c r="DO4" s="59" t="s">
        <v>308</v>
      </c>
      <c r="DP4" s="60" t="s">
        <v>307</v>
      </c>
      <c r="DQ4" s="56" t="s">
        <v>31</v>
      </c>
      <c r="DR4" s="59" t="s">
        <v>309</v>
      </c>
      <c r="DS4" s="56" t="s">
        <v>310</v>
      </c>
      <c r="DT4" s="61" t="s">
        <v>33</v>
      </c>
      <c r="DU4" s="62" t="s">
        <v>34</v>
      </c>
      <c r="DV4" s="59" t="s">
        <v>308</v>
      </c>
      <c r="DW4" s="60" t="s">
        <v>307</v>
      </c>
      <c r="DX4" s="56" t="s">
        <v>31</v>
      </c>
      <c r="DY4" s="59" t="s">
        <v>309</v>
      </c>
      <c r="DZ4" s="56" t="s">
        <v>310</v>
      </c>
      <c r="EA4" s="101" t="s">
        <v>150</v>
      </c>
      <c r="EB4" s="102" t="s">
        <v>151</v>
      </c>
      <c r="EC4" s="118" t="s">
        <v>356</v>
      </c>
      <c r="ED4" s="103" t="s">
        <v>357</v>
      </c>
      <c r="EE4" s="101" t="s">
        <v>150</v>
      </c>
      <c r="EF4" s="102" t="s">
        <v>151</v>
      </c>
      <c r="EG4" s="118" t="s">
        <v>356</v>
      </c>
      <c r="EH4" s="103" t="s">
        <v>357</v>
      </c>
      <c r="EI4" s="1339"/>
      <c r="EJ4" s="1376"/>
    </row>
    <row r="5" spans="1:140" s="670" customFormat="1" ht="16.5" customHeight="1">
      <c r="A5" s="1423" t="s">
        <v>118</v>
      </c>
      <c r="B5" s="673" t="s">
        <v>122</v>
      </c>
      <c r="C5" s="683" t="s">
        <v>52</v>
      </c>
      <c r="D5" s="684">
        <v>1</v>
      </c>
      <c r="E5" s="685">
        <v>0</v>
      </c>
      <c r="F5" s="683" t="s">
        <v>52</v>
      </c>
      <c r="G5" s="686">
        <v>1</v>
      </c>
      <c r="H5" s="685">
        <v>1</v>
      </c>
      <c r="I5" s="686" t="s">
        <v>661</v>
      </c>
      <c r="J5" s="687" t="s">
        <v>673</v>
      </c>
      <c r="K5" s="684" t="s">
        <v>52</v>
      </c>
      <c r="L5" s="688" t="s">
        <v>661</v>
      </c>
      <c r="M5" s="684" t="s">
        <v>52</v>
      </c>
      <c r="N5" s="689"/>
      <c r="O5" s="689" t="s">
        <v>52</v>
      </c>
      <c r="P5" s="687"/>
      <c r="Q5" s="684" t="s">
        <v>52</v>
      </c>
      <c r="R5" s="689"/>
      <c r="S5" s="689" t="s">
        <v>52</v>
      </c>
      <c r="T5" s="687"/>
      <c r="U5" s="690"/>
      <c r="V5" s="689" t="s">
        <v>52</v>
      </c>
      <c r="W5" s="687"/>
      <c r="X5" s="684"/>
      <c r="Y5" s="689" t="s">
        <v>52</v>
      </c>
      <c r="Z5" s="687"/>
      <c r="AA5" s="684" t="s">
        <v>661</v>
      </c>
      <c r="AB5" s="689" t="s">
        <v>52</v>
      </c>
      <c r="AC5" s="687"/>
      <c r="AD5" s="684" t="s">
        <v>661</v>
      </c>
      <c r="AE5" s="689" t="s">
        <v>52</v>
      </c>
      <c r="AF5" s="687" t="s">
        <v>661</v>
      </c>
      <c r="AG5" s="691" t="s">
        <v>52</v>
      </c>
      <c r="AH5" s="692" t="s">
        <v>52</v>
      </c>
      <c r="AI5" s="692" t="s">
        <v>52</v>
      </c>
      <c r="AJ5" s="693" t="s">
        <v>661</v>
      </c>
      <c r="AK5" s="694"/>
      <c r="AL5" s="684" t="s">
        <v>52</v>
      </c>
      <c r="AM5" s="695" t="s">
        <v>52</v>
      </c>
      <c r="AN5" s="696" t="s">
        <v>661</v>
      </c>
      <c r="AO5" s="689" t="s">
        <v>661</v>
      </c>
      <c r="AP5" s="689" t="s">
        <v>661</v>
      </c>
      <c r="AQ5" s="689" t="s">
        <v>661</v>
      </c>
      <c r="AR5" s="687"/>
      <c r="AS5" s="684" t="s">
        <v>52</v>
      </c>
      <c r="AT5" s="687" t="s">
        <v>674</v>
      </c>
      <c r="AU5" s="684" t="s">
        <v>52</v>
      </c>
      <c r="AV5" s="687"/>
      <c r="AW5" s="684" t="s">
        <v>52</v>
      </c>
      <c r="AX5" s="687"/>
      <c r="AY5" s="684">
        <v>6</v>
      </c>
      <c r="AZ5" s="687">
        <v>11</v>
      </c>
      <c r="BA5" s="684">
        <v>6</v>
      </c>
      <c r="BB5" s="687">
        <v>11</v>
      </c>
      <c r="BC5" s="684" t="s">
        <v>661</v>
      </c>
      <c r="BD5" s="689"/>
      <c r="BE5" s="689"/>
      <c r="BF5" s="687" t="s">
        <v>52</v>
      </c>
      <c r="BG5" s="684" t="s">
        <v>661</v>
      </c>
      <c r="BH5" s="689"/>
      <c r="BI5" s="689"/>
      <c r="BJ5" s="687" t="s">
        <v>52</v>
      </c>
      <c r="BK5" s="684"/>
      <c r="BL5" s="689" t="s">
        <v>52</v>
      </c>
      <c r="BM5" s="687"/>
      <c r="BN5" s="684"/>
      <c r="BO5" s="689" t="s">
        <v>52</v>
      </c>
      <c r="BP5" s="687"/>
      <c r="BQ5" s="684"/>
      <c r="BR5" s="689" t="s">
        <v>52</v>
      </c>
      <c r="BS5" s="687"/>
      <c r="BT5" s="684"/>
      <c r="BU5" s="689" t="s">
        <v>52</v>
      </c>
      <c r="BV5" s="687"/>
      <c r="BW5" s="684"/>
      <c r="BX5" s="689"/>
      <c r="BY5" s="689"/>
      <c r="BZ5" s="689"/>
      <c r="CA5" s="689"/>
      <c r="CB5" s="688"/>
      <c r="CC5" s="684"/>
      <c r="CD5" s="689"/>
      <c r="CE5" s="689"/>
      <c r="CF5" s="689"/>
      <c r="CG5" s="689"/>
      <c r="CH5" s="687" t="s">
        <v>661</v>
      </c>
      <c r="CI5" s="690"/>
      <c r="CJ5" s="689"/>
      <c r="CK5" s="689"/>
      <c r="CL5" s="689"/>
      <c r="CM5" s="689"/>
      <c r="CN5" s="697"/>
      <c r="CO5" s="684"/>
      <c r="CP5" s="689"/>
      <c r="CQ5" s="689"/>
      <c r="CR5" s="689"/>
      <c r="CS5" s="689"/>
      <c r="CT5" s="687" t="s">
        <v>661</v>
      </c>
      <c r="CU5" s="698" t="s">
        <v>661</v>
      </c>
      <c r="CV5" s="699"/>
      <c r="CW5" s="699"/>
      <c r="CX5" s="700"/>
      <c r="CY5" s="698" t="s">
        <v>661</v>
      </c>
      <c r="CZ5" s="699"/>
      <c r="DA5" s="701"/>
      <c r="DB5" s="700"/>
      <c r="DC5" s="698"/>
      <c r="DD5" s="702"/>
      <c r="DE5" s="698" t="s">
        <v>52</v>
      </c>
      <c r="DF5" s="703"/>
      <c r="DG5" s="704" t="s">
        <v>52</v>
      </c>
      <c r="DH5" s="702"/>
      <c r="DI5" s="698" t="s">
        <v>52</v>
      </c>
      <c r="DJ5" s="703"/>
      <c r="DK5" s="704" t="s">
        <v>52</v>
      </c>
      <c r="DL5" s="702"/>
      <c r="DM5" s="703" t="s">
        <v>661</v>
      </c>
      <c r="DN5" s="705"/>
      <c r="DO5" s="703"/>
      <c r="DP5" s="704" t="s">
        <v>661</v>
      </c>
      <c r="DQ5" s="702"/>
      <c r="DR5" s="703"/>
      <c r="DS5" s="702" t="s">
        <v>661</v>
      </c>
      <c r="DT5" s="703" t="s">
        <v>661</v>
      </c>
      <c r="DU5" s="705"/>
      <c r="DV5" s="703"/>
      <c r="DW5" s="704" t="s">
        <v>661</v>
      </c>
      <c r="DX5" s="702"/>
      <c r="DY5" s="703"/>
      <c r="DZ5" s="702" t="s">
        <v>661</v>
      </c>
      <c r="EA5" s="703"/>
      <c r="EB5" s="704"/>
      <c r="EC5" s="704">
        <v>1</v>
      </c>
      <c r="ED5" s="702">
        <v>5</v>
      </c>
      <c r="EE5" s="703"/>
      <c r="EF5" s="704"/>
      <c r="EG5" s="704"/>
      <c r="EH5" s="702">
        <v>5</v>
      </c>
      <c r="EI5" s="706" t="s">
        <v>302</v>
      </c>
      <c r="EJ5" s="707" t="s">
        <v>552</v>
      </c>
    </row>
    <row r="6" spans="1:140" s="670" customFormat="1" ht="16.5" customHeight="1">
      <c r="A6" s="1423"/>
      <c r="B6" s="674" t="s">
        <v>123</v>
      </c>
      <c r="C6" s="708"/>
      <c r="D6" s="709"/>
      <c r="E6" s="710">
        <v>2</v>
      </c>
      <c r="F6" s="708"/>
      <c r="G6" s="709"/>
      <c r="H6" s="710"/>
      <c r="I6" s="709"/>
      <c r="J6" s="710"/>
      <c r="K6" s="709" t="s">
        <v>52</v>
      </c>
      <c r="L6" s="711" t="s">
        <v>389</v>
      </c>
      <c r="M6" s="709" t="s">
        <v>52</v>
      </c>
      <c r="N6" s="708"/>
      <c r="O6" s="708"/>
      <c r="P6" s="710"/>
      <c r="Q6" s="709" t="s">
        <v>52</v>
      </c>
      <c r="R6" s="708"/>
      <c r="S6" s="708"/>
      <c r="T6" s="710"/>
      <c r="U6" s="712" t="s">
        <v>52</v>
      </c>
      <c r="V6" s="708" t="s">
        <v>52</v>
      </c>
      <c r="W6" s="710"/>
      <c r="X6" s="709" t="s">
        <v>52</v>
      </c>
      <c r="Y6" s="708" t="s">
        <v>52</v>
      </c>
      <c r="Z6" s="710"/>
      <c r="AA6" s="709" t="s">
        <v>52</v>
      </c>
      <c r="AB6" s="708" t="s">
        <v>52</v>
      </c>
      <c r="AC6" s="710"/>
      <c r="AD6" s="709" t="s">
        <v>52</v>
      </c>
      <c r="AE6" s="708" t="s">
        <v>52</v>
      </c>
      <c r="AF6" s="710"/>
      <c r="AG6" s="709" t="s">
        <v>52</v>
      </c>
      <c r="AH6" s="708" t="s">
        <v>52</v>
      </c>
      <c r="AI6" s="708" t="s">
        <v>52</v>
      </c>
      <c r="AJ6" s="711"/>
      <c r="AK6" s="710"/>
      <c r="AL6" s="709" t="s">
        <v>52</v>
      </c>
      <c r="AM6" s="713" t="s">
        <v>52</v>
      </c>
      <c r="AN6" s="714"/>
      <c r="AO6" s="708"/>
      <c r="AP6" s="708" t="s">
        <v>389</v>
      </c>
      <c r="AQ6" s="708" t="s">
        <v>52</v>
      </c>
      <c r="AR6" s="710"/>
      <c r="AS6" s="709" t="s">
        <v>52</v>
      </c>
      <c r="AT6" s="710" t="s">
        <v>570</v>
      </c>
      <c r="AU6" s="709"/>
      <c r="AV6" s="710" t="s">
        <v>52</v>
      </c>
      <c r="AW6" s="709"/>
      <c r="AX6" s="710" t="s">
        <v>52</v>
      </c>
      <c r="AY6" s="709">
        <v>11</v>
      </c>
      <c r="AZ6" s="710">
        <v>1</v>
      </c>
      <c r="BA6" s="709">
        <v>11</v>
      </c>
      <c r="BB6" s="710">
        <v>3</v>
      </c>
      <c r="BC6" s="709"/>
      <c r="BD6" s="708"/>
      <c r="BE6" s="708"/>
      <c r="BF6" s="710" t="s">
        <v>52</v>
      </c>
      <c r="BG6" s="709"/>
      <c r="BH6" s="708"/>
      <c r="BI6" s="708"/>
      <c r="BJ6" s="710" t="s">
        <v>52</v>
      </c>
      <c r="BK6" s="715" t="s">
        <v>389</v>
      </c>
      <c r="BL6" s="716"/>
      <c r="BM6" s="717"/>
      <c r="BN6" s="715" t="s">
        <v>389</v>
      </c>
      <c r="BO6" s="716"/>
      <c r="BP6" s="717"/>
      <c r="BQ6" s="715"/>
      <c r="BR6" s="716"/>
      <c r="BS6" s="717"/>
      <c r="BT6" s="715"/>
      <c r="BU6" s="716"/>
      <c r="BV6" s="717"/>
      <c r="BW6" s="709"/>
      <c r="BX6" s="708"/>
      <c r="BY6" s="708"/>
      <c r="BZ6" s="708"/>
      <c r="CA6" s="708"/>
      <c r="CB6" s="711"/>
      <c r="CC6" s="709"/>
      <c r="CD6" s="708"/>
      <c r="CE6" s="708"/>
      <c r="CF6" s="708"/>
      <c r="CG6" s="708"/>
      <c r="CH6" s="710"/>
      <c r="CI6" s="712"/>
      <c r="CJ6" s="708"/>
      <c r="CK6" s="708"/>
      <c r="CL6" s="708"/>
      <c r="CM6" s="708"/>
      <c r="CN6" s="708"/>
      <c r="CO6" s="709"/>
      <c r="CP6" s="708"/>
      <c r="CQ6" s="708"/>
      <c r="CR6" s="708"/>
      <c r="CS6" s="708"/>
      <c r="CT6" s="710"/>
      <c r="CU6" s="709" t="s">
        <v>389</v>
      </c>
      <c r="CV6" s="708"/>
      <c r="CW6" s="708"/>
      <c r="CX6" s="718"/>
      <c r="CY6" s="709" t="s">
        <v>389</v>
      </c>
      <c r="CZ6" s="708"/>
      <c r="DA6" s="711"/>
      <c r="DB6" s="718" t="s">
        <v>389</v>
      </c>
      <c r="DC6" s="709"/>
      <c r="DD6" s="710"/>
      <c r="DE6" s="709"/>
      <c r="DF6" s="709"/>
      <c r="DG6" s="716" t="s">
        <v>52</v>
      </c>
      <c r="DH6" s="717"/>
      <c r="DI6" s="709"/>
      <c r="DJ6" s="709"/>
      <c r="DK6" s="716" t="s">
        <v>52</v>
      </c>
      <c r="DL6" s="717"/>
      <c r="DM6" s="709"/>
      <c r="DN6" s="711"/>
      <c r="DO6" s="709"/>
      <c r="DP6" s="708"/>
      <c r="DQ6" s="710"/>
      <c r="DR6" s="709"/>
      <c r="DS6" s="710"/>
      <c r="DT6" s="709"/>
      <c r="DU6" s="711"/>
      <c r="DV6" s="709"/>
      <c r="DW6" s="708"/>
      <c r="DX6" s="710"/>
      <c r="DY6" s="709"/>
      <c r="DZ6" s="710"/>
      <c r="EA6" s="709"/>
      <c r="EB6" s="708"/>
      <c r="EC6" s="708"/>
      <c r="ED6" s="710">
        <v>2</v>
      </c>
      <c r="EE6" s="709"/>
      <c r="EF6" s="708"/>
      <c r="EG6" s="708"/>
      <c r="EH6" s="710">
        <v>2</v>
      </c>
      <c r="EI6" s="719" t="s">
        <v>170</v>
      </c>
      <c r="EJ6" s="720" t="s">
        <v>553</v>
      </c>
    </row>
    <row r="7" spans="1:140" s="670" customFormat="1" ht="16.5" customHeight="1">
      <c r="A7" s="1423"/>
      <c r="B7" s="675" t="s">
        <v>124</v>
      </c>
      <c r="C7" s="721"/>
      <c r="D7" s="722"/>
      <c r="E7" s="723"/>
      <c r="F7" s="721"/>
      <c r="G7" s="722"/>
      <c r="H7" s="723"/>
      <c r="I7" s="722"/>
      <c r="J7" s="723"/>
      <c r="K7" s="722" t="s">
        <v>52</v>
      </c>
      <c r="L7" s="724" t="s">
        <v>675</v>
      </c>
      <c r="M7" s="722" t="s">
        <v>52</v>
      </c>
      <c r="N7" s="721"/>
      <c r="O7" s="721"/>
      <c r="P7" s="723"/>
      <c r="Q7" s="722" t="s">
        <v>52</v>
      </c>
      <c r="R7" s="721"/>
      <c r="S7" s="721"/>
      <c r="T7" s="723"/>
      <c r="U7" s="725"/>
      <c r="V7" s="721"/>
      <c r="W7" s="723"/>
      <c r="X7" s="722"/>
      <c r="Y7" s="721"/>
      <c r="Z7" s="723"/>
      <c r="AA7" s="722"/>
      <c r="AB7" s="721"/>
      <c r="AC7" s="723"/>
      <c r="AD7" s="722"/>
      <c r="AE7" s="721" t="s">
        <v>52</v>
      </c>
      <c r="AF7" s="723"/>
      <c r="AG7" s="722" t="s">
        <v>52</v>
      </c>
      <c r="AH7" s="721" t="s">
        <v>52</v>
      </c>
      <c r="AI7" s="721" t="s">
        <v>52</v>
      </c>
      <c r="AJ7" s="724"/>
      <c r="AK7" s="723"/>
      <c r="AL7" s="722" t="s">
        <v>52</v>
      </c>
      <c r="AM7" s="726" t="s">
        <v>52</v>
      </c>
      <c r="AN7" s="727"/>
      <c r="AO7" s="721"/>
      <c r="AP7" s="721" t="s">
        <v>52</v>
      </c>
      <c r="AQ7" s="721" t="s">
        <v>52</v>
      </c>
      <c r="AR7" s="723"/>
      <c r="AS7" s="722" t="s">
        <v>52</v>
      </c>
      <c r="AT7" s="723" t="s">
        <v>96</v>
      </c>
      <c r="AU7" s="722" t="s">
        <v>52</v>
      </c>
      <c r="AV7" s="723"/>
      <c r="AW7" s="722"/>
      <c r="AX7" s="723"/>
      <c r="AY7" s="722">
        <v>1</v>
      </c>
      <c r="AZ7" s="723"/>
      <c r="BA7" s="722">
        <v>1</v>
      </c>
      <c r="BB7" s="723"/>
      <c r="BC7" s="722"/>
      <c r="BD7" s="721"/>
      <c r="BE7" s="721"/>
      <c r="BF7" s="723" t="s">
        <v>52</v>
      </c>
      <c r="BG7" s="722"/>
      <c r="BH7" s="721"/>
      <c r="BI7" s="721"/>
      <c r="BJ7" s="723" t="s">
        <v>52</v>
      </c>
      <c r="BK7" s="684" t="s">
        <v>516</v>
      </c>
      <c r="BL7" s="689"/>
      <c r="BM7" s="687"/>
      <c r="BN7" s="684" t="s">
        <v>516</v>
      </c>
      <c r="BO7" s="689"/>
      <c r="BP7" s="687"/>
      <c r="BQ7" s="684"/>
      <c r="BR7" s="689"/>
      <c r="BS7" s="687"/>
      <c r="BT7" s="684"/>
      <c r="BU7" s="689"/>
      <c r="BV7" s="687"/>
      <c r="BW7" s="722"/>
      <c r="BX7" s="721"/>
      <c r="BY7" s="721"/>
      <c r="BZ7" s="721"/>
      <c r="CA7" s="721"/>
      <c r="CB7" s="724"/>
      <c r="CC7" s="722"/>
      <c r="CD7" s="721"/>
      <c r="CE7" s="721"/>
      <c r="CF7" s="721"/>
      <c r="CG7" s="721"/>
      <c r="CH7" s="723"/>
      <c r="CI7" s="725"/>
      <c r="CJ7" s="721"/>
      <c r="CK7" s="721"/>
      <c r="CL7" s="721"/>
      <c r="CM7" s="721"/>
      <c r="CN7" s="721"/>
      <c r="CO7" s="722"/>
      <c r="CP7" s="721"/>
      <c r="CQ7" s="721"/>
      <c r="CR7" s="721"/>
      <c r="CS7" s="721"/>
      <c r="CT7" s="723"/>
      <c r="CU7" s="722"/>
      <c r="CV7" s="689"/>
      <c r="CW7" s="689"/>
      <c r="CX7" s="728"/>
      <c r="CY7" s="722"/>
      <c r="CZ7" s="689"/>
      <c r="DA7" s="688"/>
      <c r="DB7" s="728"/>
      <c r="DC7" s="684"/>
      <c r="DD7" s="723"/>
      <c r="DE7" s="722"/>
      <c r="DF7" s="722" t="s">
        <v>52</v>
      </c>
      <c r="DG7" s="689"/>
      <c r="DH7" s="687" t="s">
        <v>52</v>
      </c>
      <c r="DI7" s="722"/>
      <c r="DJ7" s="722" t="s">
        <v>52</v>
      </c>
      <c r="DK7" s="689"/>
      <c r="DL7" s="687" t="s">
        <v>52</v>
      </c>
      <c r="DM7" s="722"/>
      <c r="DN7" s="724"/>
      <c r="DO7" s="722"/>
      <c r="DP7" s="721"/>
      <c r="DQ7" s="723"/>
      <c r="DR7" s="722"/>
      <c r="DS7" s="723"/>
      <c r="DT7" s="722"/>
      <c r="DU7" s="724"/>
      <c r="DV7" s="722"/>
      <c r="DW7" s="721"/>
      <c r="DX7" s="723"/>
      <c r="DY7" s="722"/>
      <c r="DZ7" s="723"/>
      <c r="EA7" s="722"/>
      <c r="EB7" s="721"/>
      <c r="EC7" s="721"/>
      <c r="ED7" s="723">
        <v>2</v>
      </c>
      <c r="EE7" s="722"/>
      <c r="EF7" s="721"/>
      <c r="EG7" s="721"/>
      <c r="EH7" s="723">
        <v>4</v>
      </c>
      <c r="EI7" s="729" t="s">
        <v>169</v>
      </c>
      <c r="EJ7" s="730" t="s">
        <v>554</v>
      </c>
    </row>
    <row r="8" spans="1:140" s="670" customFormat="1" ht="16.5" customHeight="1">
      <c r="A8" s="1423"/>
      <c r="B8" s="675" t="s">
        <v>125</v>
      </c>
      <c r="C8" s="721"/>
      <c r="D8" s="722"/>
      <c r="E8" s="723"/>
      <c r="F8" s="721"/>
      <c r="G8" s="722"/>
      <c r="H8" s="723"/>
      <c r="I8" s="722" t="s">
        <v>52</v>
      </c>
      <c r="J8" s="723" t="s">
        <v>676</v>
      </c>
      <c r="K8" s="722" t="s">
        <v>52</v>
      </c>
      <c r="L8" s="724" t="s">
        <v>52</v>
      </c>
      <c r="M8" s="722" t="s">
        <v>52</v>
      </c>
      <c r="N8" s="721"/>
      <c r="O8" s="721"/>
      <c r="P8" s="723"/>
      <c r="Q8" s="722" t="s">
        <v>52</v>
      </c>
      <c r="R8" s="721"/>
      <c r="S8" s="721"/>
      <c r="T8" s="723"/>
      <c r="U8" s="725"/>
      <c r="V8" s="721" t="s">
        <v>52</v>
      </c>
      <c r="W8" s="723"/>
      <c r="X8" s="722"/>
      <c r="Y8" s="721" t="s">
        <v>52</v>
      </c>
      <c r="Z8" s="723"/>
      <c r="AA8" s="722"/>
      <c r="AB8" s="721" t="s">
        <v>52</v>
      </c>
      <c r="AC8" s="723"/>
      <c r="AD8" s="722"/>
      <c r="AE8" s="721" t="s">
        <v>52</v>
      </c>
      <c r="AF8" s="723"/>
      <c r="AG8" s="722" t="s">
        <v>52</v>
      </c>
      <c r="AH8" s="721" t="s">
        <v>52</v>
      </c>
      <c r="AI8" s="721" t="s">
        <v>52</v>
      </c>
      <c r="AJ8" s="724"/>
      <c r="AK8" s="723"/>
      <c r="AL8" s="731" t="s">
        <v>52</v>
      </c>
      <c r="AM8" s="732" t="s">
        <v>52</v>
      </c>
      <c r="AN8" s="733"/>
      <c r="AO8" s="734"/>
      <c r="AP8" s="734"/>
      <c r="AQ8" s="734"/>
      <c r="AR8" s="735" t="s">
        <v>52</v>
      </c>
      <c r="AS8" s="731" t="s">
        <v>52</v>
      </c>
      <c r="AT8" s="735" t="s">
        <v>676</v>
      </c>
      <c r="AU8" s="722" t="s">
        <v>52</v>
      </c>
      <c r="AV8" s="723"/>
      <c r="AW8" s="722" t="s">
        <v>52</v>
      </c>
      <c r="AX8" s="723"/>
      <c r="AY8" s="722">
        <v>1</v>
      </c>
      <c r="AZ8" s="723">
        <v>1</v>
      </c>
      <c r="BA8" s="722">
        <v>2</v>
      </c>
      <c r="BB8" s="723">
        <v>1</v>
      </c>
      <c r="BC8" s="722" t="s">
        <v>52</v>
      </c>
      <c r="BD8" s="721"/>
      <c r="BE8" s="721"/>
      <c r="BF8" s="723" t="s">
        <v>677</v>
      </c>
      <c r="BG8" s="722" t="s">
        <v>52</v>
      </c>
      <c r="BH8" s="721"/>
      <c r="BI8" s="721"/>
      <c r="BJ8" s="723" t="s">
        <v>677</v>
      </c>
      <c r="BK8" s="722"/>
      <c r="BL8" s="721"/>
      <c r="BM8" s="723" t="s">
        <v>52</v>
      </c>
      <c r="BN8" s="722"/>
      <c r="BO8" s="721"/>
      <c r="BP8" s="723" t="s">
        <v>52</v>
      </c>
      <c r="BQ8" s="722"/>
      <c r="BR8" s="721"/>
      <c r="BS8" s="723" t="s">
        <v>52</v>
      </c>
      <c r="BT8" s="722"/>
      <c r="BU8" s="721"/>
      <c r="BV8" s="723" t="s">
        <v>52</v>
      </c>
      <c r="BW8" s="722"/>
      <c r="BX8" s="721"/>
      <c r="BY8" s="721"/>
      <c r="BZ8" s="721"/>
      <c r="CA8" s="721"/>
      <c r="CB8" s="724"/>
      <c r="CC8" s="722"/>
      <c r="CD8" s="721"/>
      <c r="CE8" s="721"/>
      <c r="CF8" s="721"/>
      <c r="CG8" s="721"/>
      <c r="CH8" s="723"/>
      <c r="CI8" s="725"/>
      <c r="CJ8" s="721"/>
      <c r="CK8" s="721"/>
      <c r="CL8" s="721"/>
      <c r="CM8" s="721"/>
      <c r="CN8" s="721"/>
      <c r="CO8" s="722"/>
      <c r="CP8" s="721"/>
      <c r="CQ8" s="721"/>
      <c r="CR8" s="721"/>
      <c r="CS8" s="721"/>
      <c r="CT8" s="723"/>
      <c r="CU8" s="722"/>
      <c r="CV8" s="721"/>
      <c r="CW8" s="721"/>
      <c r="CX8" s="736"/>
      <c r="CY8" s="722"/>
      <c r="CZ8" s="721"/>
      <c r="DA8" s="724"/>
      <c r="DB8" s="736"/>
      <c r="DC8" s="722"/>
      <c r="DD8" s="723"/>
      <c r="DE8" s="722"/>
      <c r="DF8" s="722" t="s">
        <v>52</v>
      </c>
      <c r="DG8" s="721"/>
      <c r="DH8" s="723" t="s">
        <v>52</v>
      </c>
      <c r="DI8" s="722"/>
      <c r="DJ8" s="722" t="s">
        <v>52</v>
      </c>
      <c r="DK8" s="721"/>
      <c r="DL8" s="723" t="s">
        <v>52</v>
      </c>
      <c r="DM8" s="722"/>
      <c r="DN8" s="724"/>
      <c r="DO8" s="722"/>
      <c r="DP8" s="721"/>
      <c r="DQ8" s="723"/>
      <c r="DR8" s="722"/>
      <c r="DS8" s="723"/>
      <c r="DT8" s="722"/>
      <c r="DU8" s="724"/>
      <c r="DV8" s="722"/>
      <c r="DW8" s="721"/>
      <c r="DX8" s="723"/>
      <c r="DY8" s="722"/>
      <c r="DZ8" s="723"/>
      <c r="EA8" s="722"/>
      <c r="EB8" s="721"/>
      <c r="EC8" s="721"/>
      <c r="ED8" s="723">
        <v>3</v>
      </c>
      <c r="EE8" s="722"/>
      <c r="EF8" s="721"/>
      <c r="EG8" s="721"/>
      <c r="EH8" s="723">
        <v>3</v>
      </c>
      <c r="EI8" s="729" t="s">
        <v>157</v>
      </c>
      <c r="EJ8" s="730" t="s">
        <v>555</v>
      </c>
    </row>
    <row r="9" spans="1:140" s="670" customFormat="1" ht="16.5" customHeight="1">
      <c r="A9" s="1423"/>
      <c r="B9" s="675" t="s">
        <v>126</v>
      </c>
      <c r="C9" s="708"/>
      <c r="D9" s="722"/>
      <c r="E9" s="723"/>
      <c r="F9" s="721"/>
      <c r="G9" s="722"/>
      <c r="H9" s="723"/>
      <c r="I9" s="722"/>
      <c r="J9" s="723"/>
      <c r="K9" s="722" t="s">
        <v>52</v>
      </c>
      <c r="L9" s="724" t="s">
        <v>52</v>
      </c>
      <c r="M9" s="722" t="s">
        <v>52</v>
      </c>
      <c r="N9" s="721" t="s">
        <v>675</v>
      </c>
      <c r="O9" s="721" t="s">
        <v>675</v>
      </c>
      <c r="P9" s="723"/>
      <c r="Q9" s="722" t="s">
        <v>52</v>
      </c>
      <c r="R9" s="721" t="s">
        <v>675</v>
      </c>
      <c r="S9" s="721" t="s">
        <v>675</v>
      </c>
      <c r="T9" s="723"/>
      <c r="U9" s="712"/>
      <c r="V9" s="708"/>
      <c r="W9" s="710"/>
      <c r="X9" s="709"/>
      <c r="Y9" s="708"/>
      <c r="Z9" s="710"/>
      <c r="AA9" s="722" t="s">
        <v>675</v>
      </c>
      <c r="AB9" s="721" t="s">
        <v>52</v>
      </c>
      <c r="AC9" s="710"/>
      <c r="AD9" s="722" t="s">
        <v>675</v>
      </c>
      <c r="AE9" s="721" t="s">
        <v>52</v>
      </c>
      <c r="AF9" s="710"/>
      <c r="AG9" s="722" t="s">
        <v>52</v>
      </c>
      <c r="AH9" s="721" t="s">
        <v>52</v>
      </c>
      <c r="AI9" s="721" t="s">
        <v>52</v>
      </c>
      <c r="AJ9" s="724"/>
      <c r="AK9" s="723"/>
      <c r="AL9" s="722" t="s">
        <v>52</v>
      </c>
      <c r="AM9" s="726" t="s">
        <v>52</v>
      </c>
      <c r="AN9" s="733"/>
      <c r="AO9" s="734"/>
      <c r="AP9" s="734"/>
      <c r="AQ9" s="734"/>
      <c r="AR9" s="735" t="s">
        <v>52</v>
      </c>
      <c r="AS9" s="731" t="s">
        <v>675</v>
      </c>
      <c r="AT9" s="735" t="s">
        <v>470</v>
      </c>
      <c r="AU9" s="722" t="s">
        <v>675</v>
      </c>
      <c r="AV9" s="723"/>
      <c r="AW9" s="722" t="s">
        <v>675</v>
      </c>
      <c r="AX9" s="723"/>
      <c r="AY9" s="722">
        <v>1</v>
      </c>
      <c r="AZ9" s="723"/>
      <c r="BA9" s="709">
        <v>4</v>
      </c>
      <c r="BB9" s="723"/>
      <c r="BC9" s="722"/>
      <c r="BD9" s="721"/>
      <c r="BE9" s="721"/>
      <c r="BF9" s="723" t="s">
        <v>52</v>
      </c>
      <c r="BG9" s="722"/>
      <c r="BH9" s="721"/>
      <c r="BI9" s="721"/>
      <c r="BJ9" s="723" t="s">
        <v>52</v>
      </c>
      <c r="BK9" s="722" t="s">
        <v>52</v>
      </c>
      <c r="BL9" s="721"/>
      <c r="BM9" s="723"/>
      <c r="BN9" s="722" t="s">
        <v>52</v>
      </c>
      <c r="BO9" s="721"/>
      <c r="BP9" s="723"/>
      <c r="BQ9" s="722" t="s">
        <v>52</v>
      </c>
      <c r="BR9" s="721"/>
      <c r="BS9" s="723"/>
      <c r="BT9" s="722" t="s">
        <v>52</v>
      </c>
      <c r="BU9" s="721"/>
      <c r="BV9" s="723"/>
      <c r="BW9" s="722"/>
      <c r="BX9" s="721"/>
      <c r="BY9" s="721"/>
      <c r="BZ9" s="721"/>
      <c r="CA9" s="721"/>
      <c r="CB9" s="724"/>
      <c r="CC9" s="722"/>
      <c r="CD9" s="721"/>
      <c r="CE9" s="721"/>
      <c r="CF9" s="721"/>
      <c r="CG9" s="721"/>
      <c r="CH9" s="723"/>
      <c r="CI9" s="725"/>
      <c r="CJ9" s="721"/>
      <c r="CK9" s="721"/>
      <c r="CL9" s="721"/>
      <c r="CM9" s="721"/>
      <c r="CN9" s="721"/>
      <c r="CO9" s="722"/>
      <c r="CP9" s="721"/>
      <c r="CQ9" s="721"/>
      <c r="CR9" s="721"/>
      <c r="CS9" s="721"/>
      <c r="CT9" s="723"/>
      <c r="CU9" s="722"/>
      <c r="CV9" s="721"/>
      <c r="CW9" s="721"/>
      <c r="CX9" s="736"/>
      <c r="CY9" s="722"/>
      <c r="CZ9" s="721"/>
      <c r="DA9" s="724"/>
      <c r="DB9" s="736"/>
      <c r="DC9" s="722"/>
      <c r="DD9" s="723"/>
      <c r="DE9" s="722"/>
      <c r="DF9" s="722" t="s">
        <v>52</v>
      </c>
      <c r="DG9" s="721"/>
      <c r="DH9" s="723"/>
      <c r="DI9" s="722"/>
      <c r="DJ9" s="722" t="s">
        <v>52</v>
      </c>
      <c r="DK9" s="721"/>
      <c r="DL9" s="723"/>
      <c r="DM9" s="722"/>
      <c r="DN9" s="724"/>
      <c r="DO9" s="722"/>
      <c r="DP9" s="721"/>
      <c r="DQ9" s="723"/>
      <c r="DR9" s="722"/>
      <c r="DS9" s="723"/>
      <c r="DT9" s="722"/>
      <c r="DU9" s="724"/>
      <c r="DV9" s="722"/>
      <c r="DW9" s="721"/>
      <c r="DX9" s="723"/>
      <c r="DY9" s="722"/>
      <c r="DZ9" s="723"/>
      <c r="EA9" s="722"/>
      <c r="EB9" s="721"/>
      <c r="EC9" s="721"/>
      <c r="ED9" s="723">
        <v>4</v>
      </c>
      <c r="EE9" s="722"/>
      <c r="EF9" s="721"/>
      <c r="EG9" s="721"/>
      <c r="EH9" s="723">
        <v>4</v>
      </c>
      <c r="EI9" s="729" t="s">
        <v>157</v>
      </c>
      <c r="EJ9" s="730" t="s">
        <v>556</v>
      </c>
    </row>
    <row r="10" spans="1:140" s="670" customFormat="1" ht="16.5" customHeight="1">
      <c r="A10" s="1420"/>
      <c r="B10" s="676" t="s">
        <v>127</v>
      </c>
      <c r="C10" s="734"/>
      <c r="D10" s="731"/>
      <c r="E10" s="735"/>
      <c r="F10" s="734"/>
      <c r="G10" s="731"/>
      <c r="H10" s="735"/>
      <c r="I10" s="737" t="s">
        <v>675</v>
      </c>
      <c r="J10" s="738" t="s">
        <v>678</v>
      </c>
      <c r="K10" s="737" t="s">
        <v>52</v>
      </c>
      <c r="L10" s="739" t="s">
        <v>52</v>
      </c>
      <c r="M10" s="737" t="s">
        <v>675</v>
      </c>
      <c r="N10" s="734"/>
      <c r="O10" s="734"/>
      <c r="P10" s="735"/>
      <c r="Q10" s="737" t="s">
        <v>675</v>
      </c>
      <c r="R10" s="734"/>
      <c r="S10" s="734"/>
      <c r="T10" s="735"/>
      <c r="U10" s="740" t="s">
        <v>52</v>
      </c>
      <c r="V10" s="741" t="s">
        <v>52</v>
      </c>
      <c r="W10" s="735"/>
      <c r="X10" s="737" t="s">
        <v>52</v>
      </c>
      <c r="Y10" s="741" t="s">
        <v>52</v>
      </c>
      <c r="Z10" s="735"/>
      <c r="AA10" s="737" t="s">
        <v>52</v>
      </c>
      <c r="AB10" s="741" t="s">
        <v>52</v>
      </c>
      <c r="AC10" s="738" t="s">
        <v>675</v>
      </c>
      <c r="AD10" s="737" t="s">
        <v>675</v>
      </c>
      <c r="AE10" s="741" t="s">
        <v>52</v>
      </c>
      <c r="AF10" s="738" t="s">
        <v>675</v>
      </c>
      <c r="AG10" s="737" t="s">
        <v>52</v>
      </c>
      <c r="AH10" s="741" t="s">
        <v>675</v>
      </c>
      <c r="AI10" s="734" t="s">
        <v>52</v>
      </c>
      <c r="AJ10" s="742"/>
      <c r="AK10" s="735"/>
      <c r="AL10" s="737" t="s">
        <v>52</v>
      </c>
      <c r="AM10" s="743" t="s">
        <v>52</v>
      </c>
      <c r="AN10" s="744" t="s">
        <v>675</v>
      </c>
      <c r="AO10" s="741" t="s">
        <v>675</v>
      </c>
      <c r="AP10" s="741" t="s">
        <v>675</v>
      </c>
      <c r="AQ10" s="734"/>
      <c r="AR10" s="735" t="s">
        <v>52</v>
      </c>
      <c r="AS10" s="731" t="s">
        <v>52</v>
      </c>
      <c r="AT10" s="735" t="s">
        <v>679</v>
      </c>
      <c r="AU10" s="737" t="s">
        <v>675</v>
      </c>
      <c r="AV10" s="735"/>
      <c r="AW10" s="737" t="s">
        <v>675</v>
      </c>
      <c r="AX10" s="735"/>
      <c r="AY10" s="731"/>
      <c r="AZ10" s="738">
        <v>1</v>
      </c>
      <c r="BA10" s="731"/>
      <c r="BB10" s="738">
        <v>4</v>
      </c>
      <c r="BC10" s="737"/>
      <c r="BD10" s="734"/>
      <c r="BE10" s="734"/>
      <c r="BF10" s="738" t="s">
        <v>675</v>
      </c>
      <c r="BG10" s="731"/>
      <c r="BH10" s="734"/>
      <c r="BI10" s="734"/>
      <c r="BJ10" s="738" t="s">
        <v>52</v>
      </c>
      <c r="BK10" s="731" t="s">
        <v>52</v>
      </c>
      <c r="BL10" s="734"/>
      <c r="BM10" s="735"/>
      <c r="BN10" s="731" t="s">
        <v>52</v>
      </c>
      <c r="BO10" s="734"/>
      <c r="BP10" s="735"/>
      <c r="BQ10" s="731" t="s">
        <v>52</v>
      </c>
      <c r="BR10" s="734"/>
      <c r="BS10" s="735"/>
      <c r="BT10" s="731" t="s">
        <v>52</v>
      </c>
      <c r="BU10" s="734"/>
      <c r="BV10" s="735"/>
      <c r="BW10" s="731"/>
      <c r="BX10" s="734"/>
      <c r="BY10" s="734"/>
      <c r="BZ10" s="734"/>
      <c r="CA10" s="734"/>
      <c r="CB10" s="742"/>
      <c r="CC10" s="731"/>
      <c r="CD10" s="734"/>
      <c r="CE10" s="734"/>
      <c r="CF10" s="734"/>
      <c r="CG10" s="734"/>
      <c r="CH10" s="735"/>
      <c r="CI10" s="938"/>
      <c r="CJ10" s="734"/>
      <c r="CK10" s="734"/>
      <c r="CL10" s="734"/>
      <c r="CM10" s="734"/>
      <c r="CN10" s="734"/>
      <c r="CO10" s="731"/>
      <c r="CP10" s="734"/>
      <c r="CQ10" s="734"/>
      <c r="CR10" s="734"/>
      <c r="CS10" s="734"/>
      <c r="CT10" s="735"/>
      <c r="CU10" s="745"/>
      <c r="CV10" s="746"/>
      <c r="CW10" s="746"/>
      <c r="CX10" s="747"/>
      <c r="CY10" s="745"/>
      <c r="CZ10" s="746"/>
      <c r="DA10" s="748"/>
      <c r="DB10" s="747"/>
      <c r="DC10" s="745"/>
      <c r="DD10" s="749"/>
      <c r="DE10" s="745"/>
      <c r="DF10" s="745" t="s">
        <v>52</v>
      </c>
      <c r="DG10" s="746" t="s">
        <v>675</v>
      </c>
      <c r="DH10" s="749"/>
      <c r="DI10" s="745"/>
      <c r="DJ10" s="745" t="s">
        <v>52</v>
      </c>
      <c r="DK10" s="746" t="s">
        <v>675</v>
      </c>
      <c r="DL10" s="749"/>
      <c r="DM10" s="750"/>
      <c r="DN10" s="751"/>
      <c r="DO10" s="750"/>
      <c r="DP10" s="752"/>
      <c r="DQ10" s="753"/>
      <c r="DR10" s="750"/>
      <c r="DS10" s="753"/>
      <c r="DT10" s="750"/>
      <c r="DU10" s="751"/>
      <c r="DV10" s="750"/>
      <c r="DW10" s="752"/>
      <c r="DX10" s="753"/>
      <c r="DY10" s="750"/>
      <c r="DZ10" s="753"/>
      <c r="EA10" s="709"/>
      <c r="EB10" s="708"/>
      <c r="EC10" s="708"/>
      <c r="ED10" s="710">
        <v>4</v>
      </c>
      <c r="EE10" s="709"/>
      <c r="EF10" s="708"/>
      <c r="EG10" s="708"/>
      <c r="EH10" s="710">
        <v>3</v>
      </c>
      <c r="EI10" s="719" t="s">
        <v>172</v>
      </c>
      <c r="EJ10" s="720" t="s">
        <v>558</v>
      </c>
    </row>
    <row r="11" spans="1:140" s="670" customFormat="1" ht="16.5" customHeight="1">
      <c r="A11" s="1419" t="s">
        <v>152</v>
      </c>
      <c r="B11" s="677" t="s">
        <v>128</v>
      </c>
      <c r="C11" s="754" t="s">
        <v>52</v>
      </c>
      <c r="D11" s="755">
        <v>2</v>
      </c>
      <c r="E11" s="756">
        <v>2</v>
      </c>
      <c r="F11" s="754" t="s">
        <v>52</v>
      </c>
      <c r="G11" s="755">
        <v>2</v>
      </c>
      <c r="H11" s="756">
        <v>2</v>
      </c>
      <c r="I11" s="755" t="s">
        <v>52</v>
      </c>
      <c r="J11" s="756" t="s">
        <v>678</v>
      </c>
      <c r="K11" s="755" t="s">
        <v>52</v>
      </c>
      <c r="L11" s="757" t="s">
        <v>52</v>
      </c>
      <c r="M11" s="755"/>
      <c r="N11" s="754"/>
      <c r="O11" s="754"/>
      <c r="P11" s="756"/>
      <c r="Q11" s="755"/>
      <c r="R11" s="754"/>
      <c r="S11" s="754"/>
      <c r="T11" s="756"/>
      <c r="U11" s="758" t="s">
        <v>680</v>
      </c>
      <c r="V11" s="754" t="s">
        <v>52</v>
      </c>
      <c r="W11" s="756" t="s">
        <v>681</v>
      </c>
      <c r="X11" s="755" t="s">
        <v>680</v>
      </c>
      <c r="Y11" s="754" t="s">
        <v>52</v>
      </c>
      <c r="Z11" s="756" t="s">
        <v>681</v>
      </c>
      <c r="AA11" s="755" t="s">
        <v>52</v>
      </c>
      <c r="AB11" s="754" t="s">
        <v>52</v>
      </c>
      <c r="AC11" s="756"/>
      <c r="AD11" s="755" t="s">
        <v>52</v>
      </c>
      <c r="AE11" s="754" t="s">
        <v>52</v>
      </c>
      <c r="AF11" s="756"/>
      <c r="AG11" s="755" t="s">
        <v>52</v>
      </c>
      <c r="AH11" s="754" t="s">
        <v>52</v>
      </c>
      <c r="AI11" s="754" t="s">
        <v>52</v>
      </c>
      <c r="AJ11" s="754" t="s">
        <v>52</v>
      </c>
      <c r="AK11" s="756" t="s">
        <v>52</v>
      </c>
      <c r="AL11" s="755" t="s">
        <v>52</v>
      </c>
      <c r="AM11" s="759" t="s">
        <v>52</v>
      </c>
      <c r="AN11" s="759" t="s">
        <v>52</v>
      </c>
      <c r="AO11" s="759" t="s">
        <v>52</v>
      </c>
      <c r="AP11" s="759" t="s">
        <v>52</v>
      </c>
      <c r="AQ11" s="754"/>
      <c r="AR11" s="756"/>
      <c r="AS11" s="755" t="s">
        <v>52</v>
      </c>
      <c r="AT11" s="756" t="s">
        <v>96</v>
      </c>
      <c r="AU11" s="755"/>
      <c r="AV11" s="756"/>
      <c r="AW11" s="755"/>
      <c r="AX11" s="756"/>
      <c r="AY11" s="755">
        <v>1</v>
      </c>
      <c r="AZ11" s="756">
        <v>9</v>
      </c>
      <c r="BA11" s="755">
        <v>1</v>
      </c>
      <c r="BB11" s="756">
        <v>10</v>
      </c>
      <c r="BC11" s="755" t="s">
        <v>52</v>
      </c>
      <c r="BD11" s="754"/>
      <c r="BE11" s="754"/>
      <c r="BF11" s="756" t="s">
        <v>52</v>
      </c>
      <c r="BG11" s="755" t="s">
        <v>52</v>
      </c>
      <c r="BH11" s="754"/>
      <c r="BI11" s="754"/>
      <c r="BJ11" s="756" t="s">
        <v>52</v>
      </c>
      <c r="BK11" s="755" t="s">
        <v>516</v>
      </c>
      <c r="BL11" s="754"/>
      <c r="BM11" s="756"/>
      <c r="BN11" s="755" t="s">
        <v>516</v>
      </c>
      <c r="BO11" s="754"/>
      <c r="BP11" s="756"/>
      <c r="BQ11" s="755"/>
      <c r="BR11" s="754"/>
      <c r="BS11" s="756"/>
      <c r="BT11" s="755"/>
      <c r="BU11" s="754"/>
      <c r="BV11" s="756"/>
      <c r="BW11" s="755"/>
      <c r="BX11" s="754"/>
      <c r="BY11" s="754"/>
      <c r="BZ11" s="754"/>
      <c r="CA11" s="754"/>
      <c r="CB11" s="757"/>
      <c r="CC11" s="755"/>
      <c r="CD11" s="754"/>
      <c r="CE11" s="754"/>
      <c r="CF11" s="754"/>
      <c r="CG11" s="754"/>
      <c r="CH11" s="756"/>
      <c r="CI11" s="758"/>
      <c r="CJ11" s="754"/>
      <c r="CK11" s="754"/>
      <c r="CL11" s="754"/>
      <c r="CM11" s="754"/>
      <c r="CN11" s="754"/>
      <c r="CO11" s="755"/>
      <c r="CP11" s="754"/>
      <c r="CQ11" s="754"/>
      <c r="CR11" s="754"/>
      <c r="CS11" s="754"/>
      <c r="CT11" s="756"/>
      <c r="CU11" s="755"/>
      <c r="CV11" s="754"/>
      <c r="CW11" s="754"/>
      <c r="CX11" s="760"/>
      <c r="CY11" s="755"/>
      <c r="CZ11" s="754"/>
      <c r="DA11" s="757"/>
      <c r="DB11" s="760"/>
      <c r="DC11" s="755"/>
      <c r="DD11" s="756"/>
      <c r="DE11" s="755"/>
      <c r="DF11" s="755"/>
      <c r="DG11" s="754" t="s">
        <v>52</v>
      </c>
      <c r="DH11" s="756"/>
      <c r="DI11" s="755"/>
      <c r="DJ11" s="755"/>
      <c r="DK11" s="754" t="s">
        <v>52</v>
      </c>
      <c r="DL11" s="756"/>
      <c r="DM11" s="755" t="s">
        <v>559</v>
      </c>
      <c r="DN11" s="757"/>
      <c r="DO11" s="755"/>
      <c r="DP11" s="754" t="s">
        <v>559</v>
      </c>
      <c r="DQ11" s="756"/>
      <c r="DR11" s="755"/>
      <c r="DS11" s="756" t="s">
        <v>559</v>
      </c>
      <c r="DT11" s="755" t="s">
        <v>559</v>
      </c>
      <c r="DU11" s="757"/>
      <c r="DV11" s="755"/>
      <c r="DW11" s="754" t="s">
        <v>559</v>
      </c>
      <c r="DX11" s="756"/>
      <c r="DY11" s="755"/>
      <c r="DZ11" s="756" t="s">
        <v>559</v>
      </c>
      <c r="EA11" s="755"/>
      <c r="EB11" s="754"/>
      <c r="EC11" s="754"/>
      <c r="ED11" s="756">
        <v>7</v>
      </c>
      <c r="EE11" s="755"/>
      <c r="EF11" s="754"/>
      <c r="EG11" s="754"/>
      <c r="EH11" s="756">
        <v>7</v>
      </c>
      <c r="EI11" s="761" t="s">
        <v>170</v>
      </c>
      <c r="EJ11" s="762" t="s">
        <v>560</v>
      </c>
    </row>
    <row r="12" spans="1:140" s="670" customFormat="1" ht="16.5" customHeight="1">
      <c r="A12" s="1420"/>
      <c r="B12" s="678" t="s">
        <v>129</v>
      </c>
      <c r="C12" s="763"/>
      <c r="D12" s="764"/>
      <c r="E12" s="765"/>
      <c r="F12" s="763"/>
      <c r="G12" s="764"/>
      <c r="H12" s="765"/>
      <c r="I12" s="764" t="s">
        <v>52</v>
      </c>
      <c r="J12" s="765" t="s">
        <v>682</v>
      </c>
      <c r="K12" s="745" t="s">
        <v>52</v>
      </c>
      <c r="L12" s="748" t="s">
        <v>52</v>
      </c>
      <c r="M12" s="745" t="s">
        <v>52</v>
      </c>
      <c r="N12" s="746" t="s">
        <v>52</v>
      </c>
      <c r="O12" s="746" t="s">
        <v>52</v>
      </c>
      <c r="P12" s="749"/>
      <c r="Q12" s="745" t="s">
        <v>52</v>
      </c>
      <c r="R12" s="746" t="s">
        <v>52</v>
      </c>
      <c r="S12" s="746" t="s">
        <v>52</v>
      </c>
      <c r="T12" s="749"/>
      <c r="U12" s="766"/>
      <c r="V12" s="746" t="s">
        <v>52</v>
      </c>
      <c r="W12" s="749"/>
      <c r="X12" s="745"/>
      <c r="Y12" s="746" t="s">
        <v>52</v>
      </c>
      <c r="Z12" s="749"/>
      <c r="AA12" s="745"/>
      <c r="AB12" s="746" t="s">
        <v>52</v>
      </c>
      <c r="AC12" s="749"/>
      <c r="AD12" s="745"/>
      <c r="AE12" s="746" t="s">
        <v>52</v>
      </c>
      <c r="AF12" s="749"/>
      <c r="AG12" s="745" t="s">
        <v>52</v>
      </c>
      <c r="AH12" s="746" t="s">
        <v>52</v>
      </c>
      <c r="AI12" s="746" t="s">
        <v>52</v>
      </c>
      <c r="AJ12" s="748" t="s">
        <v>681</v>
      </c>
      <c r="AK12" s="749" t="s">
        <v>52</v>
      </c>
      <c r="AL12" s="745" t="s">
        <v>52</v>
      </c>
      <c r="AM12" s="767" t="s">
        <v>52</v>
      </c>
      <c r="AN12" s="768" t="s">
        <v>681</v>
      </c>
      <c r="AO12" s="746" t="s">
        <v>681</v>
      </c>
      <c r="AP12" s="746" t="s">
        <v>681</v>
      </c>
      <c r="AQ12" s="746" t="s">
        <v>52</v>
      </c>
      <c r="AR12" s="749"/>
      <c r="AS12" s="745" t="s">
        <v>52</v>
      </c>
      <c r="AT12" s="749" t="s">
        <v>683</v>
      </c>
      <c r="AU12" s="745"/>
      <c r="AV12" s="749" t="s">
        <v>52</v>
      </c>
      <c r="AW12" s="745"/>
      <c r="AX12" s="749" t="s">
        <v>52</v>
      </c>
      <c r="AY12" s="745">
        <v>25</v>
      </c>
      <c r="AZ12" s="749">
        <v>4</v>
      </c>
      <c r="BA12" s="745">
        <v>39</v>
      </c>
      <c r="BB12" s="749">
        <v>17</v>
      </c>
      <c r="BC12" s="745"/>
      <c r="BD12" s="746"/>
      <c r="BE12" s="746"/>
      <c r="BF12" s="749" t="s">
        <v>52</v>
      </c>
      <c r="BG12" s="745"/>
      <c r="BH12" s="746"/>
      <c r="BI12" s="746"/>
      <c r="BJ12" s="749" t="s">
        <v>52</v>
      </c>
      <c r="BK12" s="745" t="s">
        <v>52</v>
      </c>
      <c r="BL12" s="746"/>
      <c r="BM12" s="749"/>
      <c r="BN12" s="745" t="s">
        <v>52</v>
      </c>
      <c r="BO12" s="746"/>
      <c r="BP12" s="749"/>
      <c r="BQ12" s="745" t="s">
        <v>52</v>
      </c>
      <c r="BR12" s="746"/>
      <c r="BS12" s="749"/>
      <c r="BT12" s="745" t="s">
        <v>52</v>
      </c>
      <c r="BU12" s="746"/>
      <c r="BV12" s="749"/>
      <c r="BW12" s="745"/>
      <c r="BX12" s="746"/>
      <c r="BY12" s="746"/>
      <c r="BZ12" s="746"/>
      <c r="CA12" s="746"/>
      <c r="CB12" s="748"/>
      <c r="CC12" s="745"/>
      <c r="CD12" s="746"/>
      <c r="CE12" s="746"/>
      <c r="CF12" s="746"/>
      <c r="CG12" s="746"/>
      <c r="CH12" s="749"/>
      <c r="CI12" s="766"/>
      <c r="CJ12" s="746"/>
      <c r="CK12" s="746" t="s">
        <v>52</v>
      </c>
      <c r="CL12" s="746"/>
      <c r="CM12" s="746"/>
      <c r="CN12" s="746" t="s">
        <v>712</v>
      </c>
      <c r="CO12" s="745"/>
      <c r="CP12" s="746"/>
      <c r="CQ12" s="746" t="s">
        <v>52</v>
      </c>
      <c r="CR12" s="746"/>
      <c r="CS12" s="746"/>
      <c r="CT12" s="749"/>
      <c r="CU12" s="745" t="s">
        <v>675</v>
      </c>
      <c r="CV12" s="746"/>
      <c r="CW12" s="746"/>
      <c r="CX12" s="747"/>
      <c r="CY12" s="745" t="s">
        <v>675</v>
      </c>
      <c r="CZ12" s="746"/>
      <c r="DA12" s="748"/>
      <c r="DB12" s="747"/>
      <c r="DC12" s="745"/>
      <c r="DD12" s="749"/>
      <c r="DE12" s="745" t="s">
        <v>52</v>
      </c>
      <c r="DF12" s="745" t="s">
        <v>52</v>
      </c>
      <c r="DG12" s="746" t="s">
        <v>52</v>
      </c>
      <c r="DH12" s="749"/>
      <c r="DI12" s="745" t="s">
        <v>52</v>
      </c>
      <c r="DJ12" s="745" t="s">
        <v>52</v>
      </c>
      <c r="DK12" s="746" t="s">
        <v>52</v>
      </c>
      <c r="DL12" s="749"/>
      <c r="DM12" s="745" t="s">
        <v>52</v>
      </c>
      <c r="DN12" s="748"/>
      <c r="DO12" s="745"/>
      <c r="DP12" s="746" t="s">
        <v>52</v>
      </c>
      <c r="DQ12" s="749"/>
      <c r="DR12" s="745" t="s">
        <v>681</v>
      </c>
      <c r="DS12" s="749" t="s">
        <v>681</v>
      </c>
      <c r="DT12" s="745" t="s">
        <v>52</v>
      </c>
      <c r="DU12" s="748"/>
      <c r="DV12" s="745"/>
      <c r="DW12" s="746" t="s">
        <v>52</v>
      </c>
      <c r="DX12" s="749"/>
      <c r="DY12" s="745" t="s">
        <v>681</v>
      </c>
      <c r="DZ12" s="749" t="s">
        <v>681</v>
      </c>
      <c r="EA12" s="745"/>
      <c r="EB12" s="746"/>
      <c r="EC12" s="746">
        <v>1</v>
      </c>
      <c r="ED12" s="749">
        <v>6</v>
      </c>
      <c r="EE12" s="745"/>
      <c r="EF12" s="746"/>
      <c r="EG12" s="746">
        <v>1</v>
      </c>
      <c r="EH12" s="749">
        <v>5</v>
      </c>
      <c r="EI12" s="769" t="s">
        <v>175</v>
      </c>
      <c r="EJ12" s="770" t="s">
        <v>562</v>
      </c>
    </row>
    <row r="13" spans="1:140" s="670" customFormat="1" ht="16.5" customHeight="1">
      <c r="A13" s="1419" t="s">
        <v>153</v>
      </c>
      <c r="B13" s="679" t="s">
        <v>130</v>
      </c>
      <c r="C13" s="704" t="s">
        <v>52</v>
      </c>
      <c r="D13" s="703">
        <v>1</v>
      </c>
      <c r="E13" s="702">
        <v>1</v>
      </c>
      <c r="F13" s="704"/>
      <c r="G13" s="703"/>
      <c r="H13" s="702"/>
      <c r="I13" s="703" t="s">
        <v>52</v>
      </c>
      <c r="J13" s="702" t="s">
        <v>684</v>
      </c>
      <c r="K13" s="703" t="s">
        <v>52</v>
      </c>
      <c r="L13" s="705" t="s">
        <v>52</v>
      </c>
      <c r="M13" s="703" t="s">
        <v>52</v>
      </c>
      <c r="N13" s="704" t="s">
        <v>52</v>
      </c>
      <c r="O13" s="704" t="s">
        <v>52</v>
      </c>
      <c r="P13" s="702"/>
      <c r="Q13" s="703" t="s">
        <v>52</v>
      </c>
      <c r="R13" s="704" t="s">
        <v>52</v>
      </c>
      <c r="S13" s="704" t="s">
        <v>52</v>
      </c>
      <c r="T13" s="702"/>
      <c r="U13" s="771" t="s">
        <v>52</v>
      </c>
      <c r="V13" s="704" t="s">
        <v>52</v>
      </c>
      <c r="W13" s="702"/>
      <c r="X13" s="703" t="s">
        <v>52</v>
      </c>
      <c r="Y13" s="704" t="s">
        <v>52</v>
      </c>
      <c r="Z13" s="702"/>
      <c r="AA13" s="703" t="s">
        <v>52</v>
      </c>
      <c r="AB13" s="704" t="s">
        <v>52</v>
      </c>
      <c r="AC13" s="702"/>
      <c r="AD13" s="703" t="s">
        <v>52</v>
      </c>
      <c r="AE13" s="704" t="s">
        <v>52</v>
      </c>
      <c r="AF13" s="702"/>
      <c r="AG13" s="703" t="s">
        <v>52</v>
      </c>
      <c r="AH13" s="704" t="s">
        <v>52</v>
      </c>
      <c r="AI13" s="704" t="s">
        <v>52</v>
      </c>
      <c r="AJ13" s="757" t="s">
        <v>675</v>
      </c>
      <c r="AK13" s="702"/>
      <c r="AL13" s="703" t="s">
        <v>52</v>
      </c>
      <c r="AM13" s="772" t="s">
        <v>52</v>
      </c>
      <c r="AN13" s="773"/>
      <c r="AO13" s="704"/>
      <c r="AP13" s="704"/>
      <c r="AQ13" s="704" t="s">
        <v>52</v>
      </c>
      <c r="AR13" s="702"/>
      <c r="AS13" s="774" t="s">
        <v>52</v>
      </c>
      <c r="AT13" s="775" t="s">
        <v>685</v>
      </c>
      <c r="AU13" s="774"/>
      <c r="AV13" s="775" t="s">
        <v>675</v>
      </c>
      <c r="AW13" s="774"/>
      <c r="AX13" s="775" t="s">
        <v>675</v>
      </c>
      <c r="AY13" s="776">
        <v>41</v>
      </c>
      <c r="AZ13" s="775"/>
      <c r="BA13" s="776">
        <v>38</v>
      </c>
      <c r="BB13" s="775"/>
      <c r="BC13" s="774" t="s">
        <v>52</v>
      </c>
      <c r="BD13" s="777"/>
      <c r="BE13" s="777"/>
      <c r="BF13" s="775" t="s">
        <v>52</v>
      </c>
      <c r="BG13" s="774" t="s">
        <v>52</v>
      </c>
      <c r="BH13" s="777"/>
      <c r="BI13" s="777"/>
      <c r="BJ13" s="775" t="s">
        <v>52</v>
      </c>
      <c r="BK13" s="774"/>
      <c r="BL13" s="777" t="s">
        <v>52</v>
      </c>
      <c r="BM13" s="775"/>
      <c r="BN13" s="774"/>
      <c r="BO13" s="777" t="s">
        <v>52</v>
      </c>
      <c r="BP13" s="775"/>
      <c r="BQ13" s="774"/>
      <c r="BR13" s="777" t="s">
        <v>52</v>
      </c>
      <c r="BS13" s="775"/>
      <c r="BT13" s="774"/>
      <c r="BU13" s="777" t="s">
        <v>52</v>
      </c>
      <c r="BV13" s="775"/>
      <c r="BW13" s="774"/>
      <c r="BX13" s="777"/>
      <c r="BY13" s="777"/>
      <c r="BZ13" s="777"/>
      <c r="CA13" s="777"/>
      <c r="CB13" s="779"/>
      <c r="CC13" s="774"/>
      <c r="CD13" s="777"/>
      <c r="CE13" s="777"/>
      <c r="CF13" s="777"/>
      <c r="CG13" s="777"/>
      <c r="CH13" s="775"/>
      <c r="CI13" s="939"/>
      <c r="CJ13" s="777"/>
      <c r="CK13" s="777"/>
      <c r="CL13" s="777"/>
      <c r="CM13" s="777"/>
      <c r="CN13" s="777"/>
      <c r="CO13" s="774"/>
      <c r="CP13" s="777"/>
      <c r="CQ13" s="777"/>
      <c r="CR13" s="777"/>
      <c r="CS13" s="777"/>
      <c r="CT13" s="775"/>
      <c r="CU13" s="774" t="s">
        <v>675</v>
      </c>
      <c r="CV13" s="777" t="s">
        <v>675</v>
      </c>
      <c r="CW13" s="777" t="s">
        <v>675</v>
      </c>
      <c r="CX13" s="778"/>
      <c r="CY13" s="774" t="s">
        <v>675</v>
      </c>
      <c r="CZ13" s="777" t="s">
        <v>675</v>
      </c>
      <c r="DA13" s="779" t="s">
        <v>675</v>
      </c>
      <c r="DB13" s="778"/>
      <c r="DC13" s="774"/>
      <c r="DD13" s="702"/>
      <c r="DE13" s="774" t="s">
        <v>52</v>
      </c>
      <c r="DF13" s="774" t="s">
        <v>52</v>
      </c>
      <c r="DG13" s="777" t="s">
        <v>52</v>
      </c>
      <c r="DH13" s="775"/>
      <c r="DI13" s="774" t="s">
        <v>52</v>
      </c>
      <c r="DJ13" s="774" t="s">
        <v>52</v>
      </c>
      <c r="DK13" s="777" t="s">
        <v>52</v>
      </c>
      <c r="DL13" s="775"/>
      <c r="DM13" s="774" t="s">
        <v>52</v>
      </c>
      <c r="DN13" s="779"/>
      <c r="DO13" s="774"/>
      <c r="DP13" s="777" t="s">
        <v>52</v>
      </c>
      <c r="DQ13" s="775"/>
      <c r="DR13" s="774"/>
      <c r="DS13" s="775"/>
      <c r="DT13" s="774" t="s">
        <v>52</v>
      </c>
      <c r="DU13" s="779"/>
      <c r="DV13" s="774"/>
      <c r="DW13" s="777" t="s">
        <v>52</v>
      </c>
      <c r="DX13" s="775"/>
      <c r="DY13" s="774"/>
      <c r="DZ13" s="775"/>
      <c r="EA13" s="703"/>
      <c r="EB13" s="704"/>
      <c r="EC13" s="704"/>
      <c r="ED13" s="702">
        <v>14</v>
      </c>
      <c r="EE13" s="703"/>
      <c r="EF13" s="704"/>
      <c r="EG13" s="704"/>
      <c r="EH13" s="702">
        <v>14</v>
      </c>
      <c r="EI13" s="706" t="s">
        <v>195</v>
      </c>
      <c r="EJ13" s="707" t="s">
        <v>564</v>
      </c>
    </row>
    <row r="14" spans="1:140" s="670" customFormat="1" ht="16.5" customHeight="1">
      <c r="A14" s="1423"/>
      <c r="B14" s="675" t="s">
        <v>131</v>
      </c>
      <c r="C14" s="708" t="s">
        <v>52</v>
      </c>
      <c r="D14" s="709">
        <v>1</v>
      </c>
      <c r="E14" s="710">
        <v>1</v>
      </c>
      <c r="F14" s="708" t="s">
        <v>52</v>
      </c>
      <c r="G14" s="709">
        <v>1</v>
      </c>
      <c r="H14" s="710">
        <v>3</v>
      </c>
      <c r="I14" s="709" t="s">
        <v>52</v>
      </c>
      <c r="J14" s="710" t="s">
        <v>686</v>
      </c>
      <c r="K14" s="709" t="s">
        <v>52</v>
      </c>
      <c r="L14" s="711" t="s">
        <v>52</v>
      </c>
      <c r="M14" s="709" t="s">
        <v>52</v>
      </c>
      <c r="N14" s="708" t="s">
        <v>52</v>
      </c>
      <c r="O14" s="708" t="s">
        <v>52</v>
      </c>
      <c r="P14" s="710" t="s">
        <v>52</v>
      </c>
      <c r="Q14" s="709" t="s">
        <v>52</v>
      </c>
      <c r="R14" s="708" t="s">
        <v>52</v>
      </c>
      <c r="S14" s="708" t="s">
        <v>52</v>
      </c>
      <c r="T14" s="710" t="s">
        <v>52</v>
      </c>
      <c r="U14" s="712"/>
      <c r="V14" s="708"/>
      <c r="W14" s="710"/>
      <c r="X14" s="709"/>
      <c r="Y14" s="708"/>
      <c r="Z14" s="710"/>
      <c r="AA14" s="709" t="s">
        <v>675</v>
      </c>
      <c r="AB14" s="708" t="s">
        <v>52</v>
      </c>
      <c r="AC14" s="710" t="s">
        <v>52</v>
      </c>
      <c r="AD14" s="709" t="s">
        <v>675</v>
      </c>
      <c r="AE14" s="708" t="s">
        <v>52</v>
      </c>
      <c r="AF14" s="710" t="s">
        <v>52</v>
      </c>
      <c r="AG14" s="709" t="s">
        <v>675</v>
      </c>
      <c r="AH14" s="708" t="s">
        <v>675</v>
      </c>
      <c r="AI14" s="708" t="s">
        <v>675</v>
      </c>
      <c r="AJ14" s="711" t="s">
        <v>681</v>
      </c>
      <c r="AK14" s="710" t="s">
        <v>675</v>
      </c>
      <c r="AL14" s="709" t="s">
        <v>52</v>
      </c>
      <c r="AM14" s="713" t="s">
        <v>52</v>
      </c>
      <c r="AN14" s="711" t="s">
        <v>681</v>
      </c>
      <c r="AO14" s="711" t="s">
        <v>681</v>
      </c>
      <c r="AP14" s="711" t="s">
        <v>681</v>
      </c>
      <c r="AQ14" s="711" t="s">
        <v>681</v>
      </c>
      <c r="AR14" s="711" t="s">
        <v>681</v>
      </c>
      <c r="AS14" s="780" t="s">
        <v>52</v>
      </c>
      <c r="AT14" s="781" t="s">
        <v>687</v>
      </c>
      <c r="AU14" s="780"/>
      <c r="AV14" s="781"/>
      <c r="AW14" s="780"/>
      <c r="AX14" s="781"/>
      <c r="AY14" s="780">
        <v>27</v>
      </c>
      <c r="AZ14" s="781">
        <v>37</v>
      </c>
      <c r="BA14" s="780">
        <v>26</v>
      </c>
      <c r="BB14" s="781">
        <v>42</v>
      </c>
      <c r="BC14" s="780" t="s">
        <v>52</v>
      </c>
      <c r="BD14" s="782"/>
      <c r="BE14" s="782"/>
      <c r="BF14" s="781" t="s">
        <v>52</v>
      </c>
      <c r="BG14" s="780" t="s">
        <v>52</v>
      </c>
      <c r="BH14" s="782"/>
      <c r="BI14" s="782"/>
      <c r="BJ14" s="781" t="s">
        <v>52</v>
      </c>
      <c r="BK14" s="780" t="s">
        <v>52</v>
      </c>
      <c r="BL14" s="782"/>
      <c r="BM14" s="781"/>
      <c r="BN14" s="780" t="s">
        <v>52</v>
      </c>
      <c r="BO14" s="782"/>
      <c r="BP14" s="781"/>
      <c r="BQ14" s="780" t="s">
        <v>52</v>
      </c>
      <c r="BR14" s="782"/>
      <c r="BS14" s="781"/>
      <c r="BT14" s="780" t="s">
        <v>52</v>
      </c>
      <c r="BU14" s="782"/>
      <c r="BV14" s="781"/>
      <c r="BW14" s="780"/>
      <c r="BX14" s="782"/>
      <c r="BY14" s="782"/>
      <c r="BZ14" s="782"/>
      <c r="CA14" s="782"/>
      <c r="CB14" s="784"/>
      <c r="CC14" s="780"/>
      <c r="CD14" s="782"/>
      <c r="CE14" s="782"/>
      <c r="CF14" s="782"/>
      <c r="CG14" s="782"/>
      <c r="CH14" s="781"/>
      <c r="CI14" s="940"/>
      <c r="CJ14" s="782"/>
      <c r="CK14" s="782" t="s">
        <v>52</v>
      </c>
      <c r="CL14" s="782"/>
      <c r="CM14" s="782" t="s">
        <v>52</v>
      </c>
      <c r="CN14" s="782"/>
      <c r="CO14" s="780"/>
      <c r="CP14" s="782"/>
      <c r="CQ14" s="782" t="s">
        <v>52</v>
      </c>
      <c r="CR14" s="782" t="s">
        <v>681</v>
      </c>
      <c r="CS14" s="782"/>
      <c r="CT14" s="781"/>
      <c r="CU14" s="780" t="s">
        <v>675</v>
      </c>
      <c r="CV14" s="782"/>
      <c r="CW14" s="782"/>
      <c r="CX14" s="783"/>
      <c r="CY14" s="780" t="s">
        <v>675</v>
      </c>
      <c r="CZ14" s="782"/>
      <c r="DA14" s="784"/>
      <c r="DB14" s="783"/>
      <c r="DC14" s="780"/>
      <c r="DD14" s="710" t="s">
        <v>681</v>
      </c>
      <c r="DE14" s="780" t="s">
        <v>52</v>
      </c>
      <c r="DF14" s="780" t="s">
        <v>52</v>
      </c>
      <c r="DG14" s="782" t="s">
        <v>675</v>
      </c>
      <c r="DH14" s="781"/>
      <c r="DI14" s="780" t="s">
        <v>52</v>
      </c>
      <c r="DJ14" s="780" t="s">
        <v>52</v>
      </c>
      <c r="DK14" s="782" t="s">
        <v>675</v>
      </c>
      <c r="DL14" s="781"/>
      <c r="DM14" s="780" t="s">
        <v>52</v>
      </c>
      <c r="DN14" s="784"/>
      <c r="DO14" s="780"/>
      <c r="DP14" s="782" t="s">
        <v>681</v>
      </c>
      <c r="DQ14" s="781"/>
      <c r="DR14" s="780" t="s">
        <v>681</v>
      </c>
      <c r="DS14" s="781" t="s">
        <v>681</v>
      </c>
      <c r="DT14" s="780" t="s">
        <v>52</v>
      </c>
      <c r="DU14" s="784"/>
      <c r="DV14" s="780"/>
      <c r="DW14" s="782" t="s">
        <v>681</v>
      </c>
      <c r="DX14" s="781"/>
      <c r="DY14" s="780" t="s">
        <v>681</v>
      </c>
      <c r="DZ14" s="781" t="s">
        <v>681</v>
      </c>
      <c r="EA14" s="709"/>
      <c r="EB14" s="708"/>
      <c r="EC14" s="708">
        <v>1</v>
      </c>
      <c r="ED14" s="710">
        <v>7</v>
      </c>
      <c r="EE14" s="709"/>
      <c r="EF14" s="708"/>
      <c r="EG14" s="708">
        <v>1</v>
      </c>
      <c r="EH14" s="710">
        <v>7</v>
      </c>
      <c r="EI14" s="719" t="s">
        <v>170</v>
      </c>
      <c r="EJ14" s="720" t="s">
        <v>565</v>
      </c>
    </row>
    <row r="15" spans="1:140" s="670" customFormat="1" ht="16.5" customHeight="1">
      <c r="A15" s="1423"/>
      <c r="B15" s="675" t="s">
        <v>132</v>
      </c>
      <c r="C15" s="785"/>
      <c r="D15" s="722">
        <v>3</v>
      </c>
      <c r="E15" s="786">
        <v>3</v>
      </c>
      <c r="F15" s="697" t="s">
        <v>52</v>
      </c>
      <c r="G15" s="787">
        <v>3</v>
      </c>
      <c r="H15" s="786">
        <v>3</v>
      </c>
      <c r="I15" s="787" t="s">
        <v>52</v>
      </c>
      <c r="J15" s="710" t="s">
        <v>688</v>
      </c>
      <c r="K15" s="722" t="s">
        <v>52</v>
      </c>
      <c r="L15" s="724" t="s">
        <v>52</v>
      </c>
      <c r="M15" s="709" t="s">
        <v>675</v>
      </c>
      <c r="N15" s="721"/>
      <c r="O15" s="721"/>
      <c r="P15" s="723"/>
      <c r="Q15" s="709" t="s">
        <v>675</v>
      </c>
      <c r="R15" s="721"/>
      <c r="S15" s="721"/>
      <c r="T15" s="723"/>
      <c r="U15" s="725"/>
      <c r="V15" s="721" t="s">
        <v>52</v>
      </c>
      <c r="W15" s="723"/>
      <c r="X15" s="722"/>
      <c r="Y15" s="721" t="s">
        <v>52</v>
      </c>
      <c r="Z15" s="723"/>
      <c r="AA15" s="722"/>
      <c r="AB15" s="721" t="s">
        <v>52</v>
      </c>
      <c r="AC15" s="723"/>
      <c r="AD15" s="722"/>
      <c r="AE15" s="721" t="s">
        <v>52</v>
      </c>
      <c r="AF15" s="723"/>
      <c r="AG15" s="722" t="s">
        <v>52</v>
      </c>
      <c r="AH15" s="721" t="s">
        <v>52</v>
      </c>
      <c r="AI15" s="721" t="s">
        <v>52</v>
      </c>
      <c r="AJ15" s="724"/>
      <c r="AK15" s="723"/>
      <c r="AL15" s="722" t="s">
        <v>52</v>
      </c>
      <c r="AM15" s="726" t="s">
        <v>52</v>
      </c>
      <c r="AN15" s="727"/>
      <c r="AO15" s="721"/>
      <c r="AP15" s="721"/>
      <c r="AQ15" s="721" t="s">
        <v>52</v>
      </c>
      <c r="AR15" s="723"/>
      <c r="AS15" s="788"/>
      <c r="AT15" s="789"/>
      <c r="AU15" s="788"/>
      <c r="AV15" s="789" t="s">
        <v>52</v>
      </c>
      <c r="AW15" s="788"/>
      <c r="AX15" s="789" t="s">
        <v>52</v>
      </c>
      <c r="AY15" s="788">
        <v>18</v>
      </c>
      <c r="AZ15" s="789"/>
      <c r="BA15" s="788">
        <v>18</v>
      </c>
      <c r="BB15" s="789"/>
      <c r="BC15" s="788"/>
      <c r="BD15" s="790" t="s">
        <v>52</v>
      </c>
      <c r="BE15" s="790"/>
      <c r="BF15" s="789" t="s">
        <v>52</v>
      </c>
      <c r="BG15" s="788"/>
      <c r="BH15" s="790" t="s">
        <v>52</v>
      </c>
      <c r="BI15" s="790"/>
      <c r="BJ15" s="789" t="s">
        <v>52</v>
      </c>
      <c r="BK15" s="788" t="s">
        <v>675</v>
      </c>
      <c r="BL15" s="790"/>
      <c r="BM15" s="789"/>
      <c r="BN15" s="788" t="s">
        <v>675</v>
      </c>
      <c r="BO15" s="790"/>
      <c r="BP15" s="789"/>
      <c r="BQ15" s="788" t="s">
        <v>675</v>
      </c>
      <c r="BR15" s="790"/>
      <c r="BS15" s="789"/>
      <c r="BT15" s="788" t="s">
        <v>675</v>
      </c>
      <c r="BU15" s="790"/>
      <c r="BV15" s="789"/>
      <c r="BW15" s="788"/>
      <c r="BX15" s="790"/>
      <c r="BY15" s="790"/>
      <c r="BZ15" s="790"/>
      <c r="CA15" s="790"/>
      <c r="CB15" s="792"/>
      <c r="CC15" s="788"/>
      <c r="CD15" s="790"/>
      <c r="CE15" s="790"/>
      <c r="CF15" s="790"/>
      <c r="CG15" s="790"/>
      <c r="CH15" s="789"/>
      <c r="CI15" s="941"/>
      <c r="CJ15" s="790"/>
      <c r="CK15" s="790"/>
      <c r="CL15" s="790"/>
      <c r="CM15" s="790"/>
      <c r="CN15" s="790"/>
      <c r="CO15" s="788"/>
      <c r="CP15" s="790"/>
      <c r="CQ15" s="790"/>
      <c r="CR15" s="790"/>
      <c r="CS15" s="790"/>
      <c r="CT15" s="789"/>
      <c r="CU15" s="788"/>
      <c r="CV15" s="790"/>
      <c r="CW15" s="790"/>
      <c r="CX15" s="791"/>
      <c r="CY15" s="788"/>
      <c r="CZ15" s="790"/>
      <c r="DA15" s="792"/>
      <c r="DB15" s="791"/>
      <c r="DC15" s="788"/>
      <c r="DD15" s="723"/>
      <c r="DE15" s="788" t="s">
        <v>52</v>
      </c>
      <c r="DF15" s="788" t="s">
        <v>52</v>
      </c>
      <c r="DG15" s="790" t="s">
        <v>52</v>
      </c>
      <c r="DH15" s="789"/>
      <c r="DI15" s="788" t="s">
        <v>52</v>
      </c>
      <c r="DJ15" s="788" t="s">
        <v>52</v>
      </c>
      <c r="DK15" s="790" t="s">
        <v>52</v>
      </c>
      <c r="DL15" s="789"/>
      <c r="DM15" s="788" t="s">
        <v>52</v>
      </c>
      <c r="DN15" s="792"/>
      <c r="DO15" s="788"/>
      <c r="DP15" s="790" t="s">
        <v>52</v>
      </c>
      <c r="DQ15" s="789"/>
      <c r="DR15" s="780" t="s">
        <v>675</v>
      </c>
      <c r="DS15" s="781" t="s">
        <v>675</v>
      </c>
      <c r="DT15" s="788" t="s">
        <v>52</v>
      </c>
      <c r="DU15" s="792"/>
      <c r="DV15" s="788"/>
      <c r="DW15" s="790" t="s">
        <v>52</v>
      </c>
      <c r="DX15" s="789"/>
      <c r="DY15" s="780" t="s">
        <v>675</v>
      </c>
      <c r="DZ15" s="781" t="s">
        <v>675</v>
      </c>
      <c r="EA15" s="722"/>
      <c r="EB15" s="721"/>
      <c r="EC15" s="721">
        <v>1</v>
      </c>
      <c r="ED15" s="723">
        <v>3</v>
      </c>
      <c r="EE15" s="722"/>
      <c r="EF15" s="721"/>
      <c r="EG15" s="721">
        <v>1</v>
      </c>
      <c r="EH15" s="723">
        <v>3</v>
      </c>
      <c r="EI15" s="729" t="s">
        <v>175</v>
      </c>
      <c r="EJ15" s="730" t="s">
        <v>566</v>
      </c>
    </row>
    <row r="16" spans="1:140" s="670" customFormat="1" ht="16.5" customHeight="1">
      <c r="A16" s="1423"/>
      <c r="B16" s="675" t="s">
        <v>188</v>
      </c>
      <c r="C16" s="721" t="s">
        <v>52</v>
      </c>
      <c r="D16" s="722">
        <v>2</v>
      </c>
      <c r="E16" s="723">
        <v>2</v>
      </c>
      <c r="F16" s="721"/>
      <c r="G16" s="722">
        <v>2</v>
      </c>
      <c r="H16" s="723">
        <v>2</v>
      </c>
      <c r="I16" s="722" t="s">
        <v>52</v>
      </c>
      <c r="J16" s="723" t="s">
        <v>678</v>
      </c>
      <c r="K16" s="722" t="s">
        <v>52</v>
      </c>
      <c r="L16" s="724" t="s">
        <v>52</v>
      </c>
      <c r="M16" s="722" t="s">
        <v>52</v>
      </c>
      <c r="N16" s="721" t="s">
        <v>52</v>
      </c>
      <c r="O16" s="721" t="s">
        <v>52</v>
      </c>
      <c r="P16" s="723"/>
      <c r="Q16" s="722" t="s">
        <v>52</v>
      </c>
      <c r="R16" s="721" t="s">
        <v>52</v>
      </c>
      <c r="S16" s="721" t="s">
        <v>52</v>
      </c>
      <c r="T16" s="723"/>
      <c r="U16" s="725"/>
      <c r="V16" s="721" t="s">
        <v>52</v>
      </c>
      <c r="W16" s="723"/>
      <c r="X16" s="722"/>
      <c r="Y16" s="721" t="s">
        <v>52</v>
      </c>
      <c r="Z16" s="723"/>
      <c r="AA16" s="722" t="s">
        <v>675</v>
      </c>
      <c r="AB16" s="721" t="s">
        <v>52</v>
      </c>
      <c r="AC16" s="723" t="s">
        <v>675</v>
      </c>
      <c r="AD16" s="722" t="s">
        <v>675</v>
      </c>
      <c r="AE16" s="721" t="s">
        <v>52</v>
      </c>
      <c r="AF16" s="723" t="s">
        <v>675</v>
      </c>
      <c r="AG16" s="722" t="s">
        <v>52</v>
      </c>
      <c r="AH16" s="721" t="s">
        <v>52</v>
      </c>
      <c r="AI16" s="721" t="s">
        <v>52</v>
      </c>
      <c r="AJ16" s="724" t="s">
        <v>675</v>
      </c>
      <c r="AK16" s="723"/>
      <c r="AL16" s="722" t="s">
        <v>52</v>
      </c>
      <c r="AM16" s="726" t="s">
        <v>52</v>
      </c>
      <c r="AN16" s="727" t="s">
        <v>675</v>
      </c>
      <c r="AO16" s="721"/>
      <c r="AP16" s="721"/>
      <c r="AQ16" s="721" t="s">
        <v>52</v>
      </c>
      <c r="AR16" s="723"/>
      <c r="AS16" s="788" t="s">
        <v>52</v>
      </c>
      <c r="AT16" s="789" t="s">
        <v>683</v>
      </c>
      <c r="AU16" s="788"/>
      <c r="AV16" s="789" t="s">
        <v>52</v>
      </c>
      <c r="AW16" s="788"/>
      <c r="AX16" s="789" t="s">
        <v>52</v>
      </c>
      <c r="AY16" s="788">
        <v>8</v>
      </c>
      <c r="AZ16" s="789">
        <v>11</v>
      </c>
      <c r="BA16" s="788">
        <v>8</v>
      </c>
      <c r="BB16" s="789">
        <v>11</v>
      </c>
      <c r="BC16" s="788"/>
      <c r="BD16" s="790" t="s">
        <v>52</v>
      </c>
      <c r="BE16" s="790"/>
      <c r="BF16" s="789" t="s">
        <v>52</v>
      </c>
      <c r="BG16" s="788"/>
      <c r="BH16" s="790" t="s">
        <v>52</v>
      </c>
      <c r="BI16" s="790"/>
      <c r="BJ16" s="789" t="s">
        <v>52</v>
      </c>
      <c r="BK16" s="788" t="s">
        <v>52</v>
      </c>
      <c r="BL16" s="790"/>
      <c r="BM16" s="789"/>
      <c r="BN16" s="788" t="s">
        <v>52</v>
      </c>
      <c r="BO16" s="790"/>
      <c r="BP16" s="789"/>
      <c r="BQ16" s="788" t="s">
        <v>52</v>
      </c>
      <c r="BR16" s="790"/>
      <c r="BS16" s="789" t="s">
        <v>675</v>
      </c>
      <c r="BT16" s="788" t="s">
        <v>52</v>
      </c>
      <c r="BU16" s="790"/>
      <c r="BV16" s="789" t="s">
        <v>675</v>
      </c>
      <c r="BW16" s="788"/>
      <c r="BX16" s="790"/>
      <c r="BY16" s="790"/>
      <c r="BZ16" s="790"/>
      <c r="CA16" s="790"/>
      <c r="CB16" s="792"/>
      <c r="CC16" s="788"/>
      <c r="CD16" s="790"/>
      <c r="CE16" s="790"/>
      <c r="CF16" s="790"/>
      <c r="CG16" s="790"/>
      <c r="CH16" s="789"/>
      <c r="CI16" s="941"/>
      <c r="CJ16" s="790"/>
      <c r="CK16" s="790"/>
      <c r="CL16" s="790" t="s">
        <v>52</v>
      </c>
      <c r="CM16" s="790"/>
      <c r="CN16" s="790"/>
      <c r="CO16" s="788"/>
      <c r="CP16" s="790"/>
      <c r="CQ16" s="790"/>
      <c r="CR16" s="790" t="s">
        <v>52</v>
      </c>
      <c r="CS16" s="790"/>
      <c r="CT16" s="789"/>
      <c r="CU16" s="788" t="s">
        <v>675</v>
      </c>
      <c r="CV16" s="790"/>
      <c r="CW16" s="790"/>
      <c r="CX16" s="791"/>
      <c r="CY16" s="788" t="s">
        <v>675</v>
      </c>
      <c r="CZ16" s="790"/>
      <c r="DA16" s="792"/>
      <c r="DB16" s="791"/>
      <c r="DC16" s="788"/>
      <c r="DD16" s="723"/>
      <c r="DE16" s="788" t="s">
        <v>52</v>
      </c>
      <c r="DF16" s="788" t="s">
        <v>52</v>
      </c>
      <c r="DG16" s="790" t="s">
        <v>52</v>
      </c>
      <c r="DH16" s="789"/>
      <c r="DI16" s="788" t="s">
        <v>52</v>
      </c>
      <c r="DJ16" s="788" t="s">
        <v>52</v>
      </c>
      <c r="DK16" s="790" t="s">
        <v>52</v>
      </c>
      <c r="DL16" s="789"/>
      <c r="DM16" s="788"/>
      <c r="DN16" s="792"/>
      <c r="DO16" s="788"/>
      <c r="DP16" s="790"/>
      <c r="DQ16" s="789"/>
      <c r="DR16" s="788"/>
      <c r="DS16" s="789"/>
      <c r="DT16" s="788"/>
      <c r="DU16" s="792"/>
      <c r="DV16" s="788"/>
      <c r="DW16" s="790"/>
      <c r="DX16" s="789"/>
      <c r="DY16" s="788"/>
      <c r="DZ16" s="789"/>
      <c r="EA16" s="722"/>
      <c r="EB16" s="721"/>
      <c r="EC16" s="721"/>
      <c r="ED16" s="723">
        <v>6</v>
      </c>
      <c r="EE16" s="722"/>
      <c r="EF16" s="721"/>
      <c r="EG16" s="721"/>
      <c r="EH16" s="723">
        <v>6</v>
      </c>
      <c r="EI16" s="729" t="s">
        <v>303</v>
      </c>
      <c r="EJ16" s="730" t="s">
        <v>567</v>
      </c>
    </row>
    <row r="17" spans="1:140" s="670" customFormat="1" ht="16.5" customHeight="1">
      <c r="A17" s="1423"/>
      <c r="B17" s="675" t="s">
        <v>206</v>
      </c>
      <c r="C17" s="721" t="s">
        <v>675</v>
      </c>
      <c r="D17" s="722">
        <v>7</v>
      </c>
      <c r="E17" s="735">
        <v>6</v>
      </c>
      <c r="F17" s="721" t="s">
        <v>52</v>
      </c>
      <c r="G17" s="731">
        <v>7</v>
      </c>
      <c r="H17" s="723">
        <v>6</v>
      </c>
      <c r="I17" s="722" t="s">
        <v>52</v>
      </c>
      <c r="J17" s="723" t="s">
        <v>678</v>
      </c>
      <c r="K17" s="722" t="s">
        <v>52</v>
      </c>
      <c r="L17" s="724" t="s">
        <v>52</v>
      </c>
      <c r="M17" s="722"/>
      <c r="N17" s="721"/>
      <c r="O17" s="721"/>
      <c r="P17" s="723"/>
      <c r="Q17" s="722" t="s">
        <v>675</v>
      </c>
      <c r="R17" s="721" t="s">
        <v>675</v>
      </c>
      <c r="S17" s="721" t="s">
        <v>675</v>
      </c>
      <c r="T17" s="723"/>
      <c r="U17" s="725"/>
      <c r="V17" s="721" t="s">
        <v>52</v>
      </c>
      <c r="W17" s="723"/>
      <c r="X17" s="722"/>
      <c r="Y17" s="721" t="s">
        <v>52</v>
      </c>
      <c r="Z17" s="723"/>
      <c r="AA17" s="722"/>
      <c r="AB17" s="721" t="s">
        <v>52</v>
      </c>
      <c r="AC17" s="723"/>
      <c r="AD17" s="722"/>
      <c r="AE17" s="721" t="s">
        <v>52</v>
      </c>
      <c r="AF17" s="723"/>
      <c r="AG17" s="722" t="s">
        <v>52</v>
      </c>
      <c r="AH17" s="721" t="s">
        <v>52</v>
      </c>
      <c r="AI17" s="721" t="s">
        <v>52</v>
      </c>
      <c r="AJ17" s="724" t="s">
        <v>675</v>
      </c>
      <c r="AK17" s="723"/>
      <c r="AL17" s="722" t="s">
        <v>52</v>
      </c>
      <c r="AM17" s="726" t="s">
        <v>52</v>
      </c>
      <c r="AN17" s="727" t="s">
        <v>675</v>
      </c>
      <c r="AO17" s="721" t="s">
        <v>675</v>
      </c>
      <c r="AP17" s="721" t="s">
        <v>675</v>
      </c>
      <c r="AQ17" s="721" t="s">
        <v>675</v>
      </c>
      <c r="AR17" s="723"/>
      <c r="AS17" s="788" t="s">
        <v>52</v>
      </c>
      <c r="AT17" s="789" t="s">
        <v>684</v>
      </c>
      <c r="AU17" s="788"/>
      <c r="AV17" s="789" t="s">
        <v>52</v>
      </c>
      <c r="AW17" s="788"/>
      <c r="AX17" s="789" t="s">
        <v>52</v>
      </c>
      <c r="AY17" s="788">
        <v>14</v>
      </c>
      <c r="AZ17" s="789">
        <v>9</v>
      </c>
      <c r="BA17" s="788">
        <v>14</v>
      </c>
      <c r="BB17" s="789">
        <v>9</v>
      </c>
      <c r="BC17" s="788"/>
      <c r="BD17" s="790" t="s">
        <v>52</v>
      </c>
      <c r="BE17" s="790"/>
      <c r="BF17" s="789" t="s">
        <v>52</v>
      </c>
      <c r="BG17" s="788"/>
      <c r="BH17" s="790" t="s">
        <v>52</v>
      </c>
      <c r="BI17" s="790"/>
      <c r="BJ17" s="789" t="s">
        <v>52</v>
      </c>
      <c r="BK17" s="788" t="s">
        <v>52</v>
      </c>
      <c r="BL17" s="790"/>
      <c r="BM17" s="789" t="s">
        <v>675</v>
      </c>
      <c r="BN17" s="788" t="s">
        <v>52</v>
      </c>
      <c r="BO17" s="790"/>
      <c r="BP17" s="789" t="s">
        <v>675</v>
      </c>
      <c r="BQ17" s="788" t="s">
        <v>52</v>
      </c>
      <c r="BR17" s="790"/>
      <c r="BS17" s="789" t="s">
        <v>675</v>
      </c>
      <c r="BT17" s="788" t="s">
        <v>52</v>
      </c>
      <c r="BU17" s="790"/>
      <c r="BV17" s="789" t="s">
        <v>675</v>
      </c>
      <c r="BW17" s="788"/>
      <c r="BX17" s="790"/>
      <c r="BY17" s="790"/>
      <c r="BZ17" s="790"/>
      <c r="CA17" s="790"/>
      <c r="CB17" s="792"/>
      <c r="CC17" s="788"/>
      <c r="CD17" s="790"/>
      <c r="CE17" s="790"/>
      <c r="CF17" s="790"/>
      <c r="CG17" s="790"/>
      <c r="CH17" s="789"/>
      <c r="CI17" s="941"/>
      <c r="CJ17" s="790"/>
      <c r="CK17" s="790"/>
      <c r="CL17" s="790"/>
      <c r="CM17" s="790"/>
      <c r="CN17" s="790"/>
      <c r="CO17" s="788"/>
      <c r="CP17" s="790"/>
      <c r="CQ17" s="790"/>
      <c r="CR17" s="790"/>
      <c r="CS17" s="790"/>
      <c r="CT17" s="789"/>
      <c r="CU17" s="788" t="s">
        <v>675</v>
      </c>
      <c r="CV17" s="790"/>
      <c r="CW17" s="790"/>
      <c r="CX17" s="791"/>
      <c r="CY17" s="788" t="s">
        <v>675</v>
      </c>
      <c r="CZ17" s="790"/>
      <c r="DA17" s="792"/>
      <c r="DB17" s="791"/>
      <c r="DC17" s="788" t="s">
        <v>675</v>
      </c>
      <c r="DD17" s="723"/>
      <c r="DE17" s="788"/>
      <c r="DF17" s="788" t="s">
        <v>52</v>
      </c>
      <c r="DG17" s="790" t="s">
        <v>52</v>
      </c>
      <c r="DH17" s="789"/>
      <c r="DI17" s="788"/>
      <c r="DJ17" s="788" t="s">
        <v>52</v>
      </c>
      <c r="DK17" s="790" t="s">
        <v>52</v>
      </c>
      <c r="DL17" s="789"/>
      <c r="DM17" s="788" t="s">
        <v>52</v>
      </c>
      <c r="DN17" s="792"/>
      <c r="DO17" s="788"/>
      <c r="DP17" s="790"/>
      <c r="DQ17" s="789"/>
      <c r="DR17" s="788"/>
      <c r="DS17" s="789"/>
      <c r="DT17" s="788" t="s">
        <v>52</v>
      </c>
      <c r="DU17" s="792"/>
      <c r="DV17" s="788"/>
      <c r="DW17" s="790"/>
      <c r="DX17" s="789"/>
      <c r="DY17" s="788"/>
      <c r="DZ17" s="789"/>
      <c r="EA17" s="722"/>
      <c r="EB17" s="721"/>
      <c r="EC17" s="721"/>
      <c r="ED17" s="723">
        <v>5</v>
      </c>
      <c r="EE17" s="722"/>
      <c r="EF17" s="721"/>
      <c r="EG17" s="721"/>
      <c r="EH17" s="723">
        <v>5</v>
      </c>
      <c r="EI17" s="729" t="s">
        <v>170</v>
      </c>
      <c r="EJ17" s="730" t="s">
        <v>568</v>
      </c>
    </row>
    <row r="18" spans="1:140" s="670" customFormat="1" ht="16.5" customHeight="1">
      <c r="A18" s="1423"/>
      <c r="B18" s="675" t="s">
        <v>133</v>
      </c>
      <c r="C18" s="721" t="s">
        <v>52</v>
      </c>
      <c r="D18" s="722">
        <v>1</v>
      </c>
      <c r="E18" s="723">
        <v>1</v>
      </c>
      <c r="F18" s="721" t="s">
        <v>52</v>
      </c>
      <c r="G18" s="722">
        <v>2</v>
      </c>
      <c r="H18" s="723">
        <v>2</v>
      </c>
      <c r="I18" s="722" t="s">
        <v>675</v>
      </c>
      <c r="J18" s="723" t="s">
        <v>684</v>
      </c>
      <c r="K18" s="722" t="s">
        <v>52</v>
      </c>
      <c r="L18" s="724" t="s">
        <v>52</v>
      </c>
      <c r="M18" s="722" t="s">
        <v>675</v>
      </c>
      <c r="N18" s="708" t="s">
        <v>52</v>
      </c>
      <c r="O18" s="721"/>
      <c r="P18" s="723"/>
      <c r="Q18" s="722" t="s">
        <v>675</v>
      </c>
      <c r="R18" s="708" t="s">
        <v>52</v>
      </c>
      <c r="S18" s="721"/>
      <c r="T18" s="723"/>
      <c r="U18" s="725"/>
      <c r="V18" s="721" t="s">
        <v>52</v>
      </c>
      <c r="W18" s="723"/>
      <c r="X18" s="722"/>
      <c r="Y18" s="721" t="s">
        <v>52</v>
      </c>
      <c r="Z18" s="723"/>
      <c r="AA18" s="722"/>
      <c r="AB18" s="721" t="s">
        <v>52</v>
      </c>
      <c r="AC18" s="723"/>
      <c r="AD18" s="722"/>
      <c r="AE18" s="721" t="s">
        <v>52</v>
      </c>
      <c r="AF18" s="723"/>
      <c r="AG18" s="722" t="s">
        <v>52</v>
      </c>
      <c r="AH18" s="721" t="s">
        <v>675</v>
      </c>
      <c r="AI18" s="721" t="s">
        <v>52</v>
      </c>
      <c r="AJ18" s="724"/>
      <c r="AK18" s="723"/>
      <c r="AL18" s="722" t="s">
        <v>52</v>
      </c>
      <c r="AM18" s="726" t="s">
        <v>52</v>
      </c>
      <c r="AN18" s="727"/>
      <c r="AO18" s="721"/>
      <c r="AP18" s="708" t="s">
        <v>52</v>
      </c>
      <c r="AQ18" s="721" t="s">
        <v>52</v>
      </c>
      <c r="AR18" s="723"/>
      <c r="AS18" s="780" t="s">
        <v>52</v>
      </c>
      <c r="AT18" s="781" t="s">
        <v>107</v>
      </c>
      <c r="AU18" s="780"/>
      <c r="AV18" s="781" t="s">
        <v>52</v>
      </c>
      <c r="AW18" s="780"/>
      <c r="AX18" s="781" t="s">
        <v>52</v>
      </c>
      <c r="AY18" s="780">
        <v>11</v>
      </c>
      <c r="AZ18" s="781">
        <v>3</v>
      </c>
      <c r="BA18" s="780">
        <v>11</v>
      </c>
      <c r="BB18" s="781">
        <v>3</v>
      </c>
      <c r="BC18" s="788"/>
      <c r="BD18" s="790" t="s">
        <v>52</v>
      </c>
      <c r="BE18" s="790"/>
      <c r="BF18" s="789" t="s">
        <v>52</v>
      </c>
      <c r="BG18" s="788"/>
      <c r="BH18" s="790" t="s">
        <v>52</v>
      </c>
      <c r="BI18" s="790"/>
      <c r="BJ18" s="789" t="s">
        <v>52</v>
      </c>
      <c r="BK18" s="793" t="s">
        <v>516</v>
      </c>
      <c r="BL18" s="794"/>
      <c r="BM18" s="795"/>
      <c r="BN18" s="793" t="s">
        <v>516</v>
      </c>
      <c r="BO18" s="794"/>
      <c r="BP18" s="795"/>
      <c r="BQ18" s="793" t="s">
        <v>516</v>
      </c>
      <c r="BR18" s="794"/>
      <c r="BS18" s="795"/>
      <c r="BT18" s="793" t="s">
        <v>516</v>
      </c>
      <c r="BU18" s="794"/>
      <c r="BV18" s="795"/>
      <c r="BW18" s="788"/>
      <c r="BX18" s="790"/>
      <c r="BY18" s="790"/>
      <c r="BZ18" s="790"/>
      <c r="CA18" s="790"/>
      <c r="CB18" s="792"/>
      <c r="CC18" s="788"/>
      <c r="CD18" s="790"/>
      <c r="CE18" s="790"/>
      <c r="CF18" s="790"/>
      <c r="CG18" s="790"/>
      <c r="CH18" s="789"/>
      <c r="CI18" s="941"/>
      <c r="CJ18" s="790"/>
      <c r="CK18" s="790"/>
      <c r="CL18" s="790"/>
      <c r="CM18" s="790"/>
      <c r="CN18" s="790"/>
      <c r="CO18" s="788"/>
      <c r="CP18" s="790"/>
      <c r="CQ18" s="790"/>
      <c r="CR18" s="790"/>
      <c r="CS18" s="790"/>
      <c r="CT18" s="789"/>
      <c r="CU18" s="788"/>
      <c r="CV18" s="790"/>
      <c r="CW18" s="790"/>
      <c r="CX18" s="791"/>
      <c r="CY18" s="788"/>
      <c r="CZ18" s="790"/>
      <c r="DA18" s="792"/>
      <c r="DB18" s="791"/>
      <c r="DC18" s="788"/>
      <c r="DD18" s="723"/>
      <c r="DE18" s="788"/>
      <c r="DF18" s="793" t="s">
        <v>52</v>
      </c>
      <c r="DG18" s="794" t="s">
        <v>52</v>
      </c>
      <c r="DH18" s="795"/>
      <c r="DI18" s="788"/>
      <c r="DJ18" s="793" t="s">
        <v>52</v>
      </c>
      <c r="DK18" s="794" t="s">
        <v>52</v>
      </c>
      <c r="DL18" s="795"/>
      <c r="DM18" s="788"/>
      <c r="DN18" s="792"/>
      <c r="DO18" s="793"/>
      <c r="DP18" s="794"/>
      <c r="DQ18" s="795"/>
      <c r="DR18" s="793"/>
      <c r="DS18" s="795"/>
      <c r="DT18" s="788"/>
      <c r="DU18" s="792"/>
      <c r="DV18" s="793"/>
      <c r="DW18" s="794"/>
      <c r="DX18" s="795"/>
      <c r="DY18" s="793"/>
      <c r="DZ18" s="795"/>
      <c r="EA18" s="722"/>
      <c r="EB18" s="721"/>
      <c r="EC18" s="721"/>
      <c r="ED18" s="723">
        <v>5</v>
      </c>
      <c r="EE18" s="722"/>
      <c r="EF18" s="721"/>
      <c r="EG18" s="721"/>
      <c r="EH18" s="723">
        <v>5</v>
      </c>
      <c r="EI18" s="729" t="s">
        <v>170</v>
      </c>
      <c r="EJ18" s="730" t="s">
        <v>569</v>
      </c>
    </row>
    <row r="19" spans="1:140" s="670" customFormat="1" ht="16.5" customHeight="1">
      <c r="A19" s="1423"/>
      <c r="B19" s="675" t="s">
        <v>134</v>
      </c>
      <c r="C19" s="721"/>
      <c r="D19" s="722"/>
      <c r="E19" s="723"/>
      <c r="F19" s="721" t="s">
        <v>52</v>
      </c>
      <c r="G19" s="722">
        <v>3</v>
      </c>
      <c r="H19" s="723">
        <v>2</v>
      </c>
      <c r="I19" s="722" t="s">
        <v>52</v>
      </c>
      <c r="J19" s="723" t="s">
        <v>689</v>
      </c>
      <c r="K19" s="722" t="s">
        <v>52</v>
      </c>
      <c r="L19" s="724" t="s">
        <v>52</v>
      </c>
      <c r="M19" s="722" t="s">
        <v>52</v>
      </c>
      <c r="N19" s="721" t="s">
        <v>52</v>
      </c>
      <c r="O19" s="721" t="s">
        <v>52</v>
      </c>
      <c r="P19" s="723"/>
      <c r="Q19" s="722" t="s">
        <v>52</v>
      </c>
      <c r="R19" s="721" t="s">
        <v>52</v>
      </c>
      <c r="S19" s="721" t="s">
        <v>52</v>
      </c>
      <c r="T19" s="723"/>
      <c r="U19" s="725"/>
      <c r="V19" s="721"/>
      <c r="W19" s="723" t="s">
        <v>52</v>
      </c>
      <c r="X19" s="722"/>
      <c r="Y19" s="721" t="s">
        <v>675</v>
      </c>
      <c r="Z19" s="723" t="s">
        <v>52</v>
      </c>
      <c r="AA19" s="722" t="s">
        <v>675</v>
      </c>
      <c r="AB19" s="721"/>
      <c r="AC19" s="723" t="s">
        <v>52</v>
      </c>
      <c r="AD19" s="722" t="s">
        <v>675</v>
      </c>
      <c r="AE19" s="721" t="s">
        <v>675</v>
      </c>
      <c r="AF19" s="723" t="s">
        <v>52</v>
      </c>
      <c r="AG19" s="722" t="s">
        <v>52</v>
      </c>
      <c r="AH19" s="721" t="s">
        <v>52</v>
      </c>
      <c r="AI19" s="721" t="s">
        <v>52</v>
      </c>
      <c r="AJ19" s="724"/>
      <c r="AK19" s="723"/>
      <c r="AL19" s="722" t="s">
        <v>52</v>
      </c>
      <c r="AM19" s="726" t="s">
        <v>52</v>
      </c>
      <c r="AN19" s="727"/>
      <c r="AO19" s="721" t="s">
        <v>675</v>
      </c>
      <c r="AP19" s="721"/>
      <c r="AQ19" s="721" t="s">
        <v>52</v>
      </c>
      <c r="AR19" s="723"/>
      <c r="AS19" s="788" t="s">
        <v>52</v>
      </c>
      <c r="AT19" s="789" t="s">
        <v>107</v>
      </c>
      <c r="AU19" s="788"/>
      <c r="AV19" s="789" t="s">
        <v>52</v>
      </c>
      <c r="AW19" s="788"/>
      <c r="AX19" s="789" t="s">
        <v>52</v>
      </c>
      <c r="AY19" s="788">
        <v>9</v>
      </c>
      <c r="AZ19" s="789">
        <v>5</v>
      </c>
      <c r="BA19" s="788">
        <v>9</v>
      </c>
      <c r="BB19" s="789">
        <v>5</v>
      </c>
      <c r="BC19" s="788" t="s">
        <v>52</v>
      </c>
      <c r="BD19" s="790"/>
      <c r="BE19" s="790"/>
      <c r="BF19" s="789" t="s">
        <v>52</v>
      </c>
      <c r="BG19" s="788"/>
      <c r="BH19" s="790" t="s">
        <v>516</v>
      </c>
      <c r="BI19" s="790"/>
      <c r="BJ19" s="789" t="s">
        <v>52</v>
      </c>
      <c r="BK19" s="788" t="s">
        <v>52</v>
      </c>
      <c r="BL19" s="790"/>
      <c r="BM19" s="789"/>
      <c r="BN19" s="788" t="s">
        <v>52</v>
      </c>
      <c r="BO19" s="790"/>
      <c r="BP19" s="789"/>
      <c r="BQ19" s="788" t="s">
        <v>52</v>
      </c>
      <c r="BR19" s="790"/>
      <c r="BS19" s="789"/>
      <c r="BT19" s="788" t="s">
        <v>52</v>
      </c>
      <c r="BU19" s="790"/>
      <c r="BV19" s="789"/>
      <c r="BW19" s="788"/>
      <c r="BX19" s="790"/>
      <c r="BY19" s="790"/>
      <c r="BZ19" s="790"/>
      <c r="CA19" s="790"/>
      <c r="CB19" s="792"/>
      <c r="CC19" s="788"/>
      <c r="CD19" s="790"/>
      <c r="CE19" s="790"/>
      <c r="CF19" s="790"/>
      <c r="CG19" s="790"/>
      <c r="CH19" s="789"/>
      <c r="CI19" s="941"/>
      <c r="CJ19" s="790"/>
      <c r="CK19" s="790"/>
      <c r="CL19" s="790"/>
      <c r="CM19" s="790"/>
      <c r="CN19" s="790" t="s">
        <v>52</v>
      </c>
      <c r="CO19" s="788"/>
      <c r="CP19" s="790"/>
      <c r="CQ19" s="790"/>
      <c r="CR19" s="790"/>
      <c r="CS19" s="790"/>
      <c r="CT19" s="789"/>
      <c r="CU19" s="788"/>
      <c r="CV19" s="790"/>
      <c r="CW19" s="790"/>
      <c r="CX19" s="791"/>
      <c r="CY19" s="788"/>
      <c r="CZ19" s="790"/>
      <c r="DA19" s="792"/>
      <c r="DB19" s="791"/>
      <c r="DC19" s="788"/>
      <c r="DD19" s="723"/>
      <c r="DE19" s="788" t="s">
        <v>52</v>
      </c>
      <c r="DF19" s="788" t="s">
        <v>52</v>
      </c>
      <c r="DG19" s="790" t="s">
        <v>52</v>
      </c>
      <c r="DH19" s="789"/>
      <c r="DI19" s="788" t="s">
        <v>52</v>
      </c>
      <c r="DJ19" s="788" t="s">
        <v>52</v>
      </c>
      <c r="DK19" s="790" t="s">
        <v>52</v>
      </c>
      <c r="DL19" s="789"/>
      <c r="DM19" s="788" t="s">
        <v>52</v>
      </c>
      <c r="DN19" s="792"/>
      <c r="DO19" s="788"/>
      <c r="DP19" s="790" t="s">
        <v>52</v>
      </c>
      <c r="DQ19" s="789"/>
      <c r="DR19" s="788"/>
      <c r="DS19" s="789"/>
      <c r="DT19" s="788" t="s">
        <v>52</v>
      </c>
      <c r="DU19" s="792"/>
      <c r="DV19" s="788"/>
      <c r="DW19" s="790" t="s">
        <v>52</v>
      </c>
      <c r="DX19" s="789"/>
      <c r="DY19" s="788"/>
      <c r="DZ19" s="789"/>
      <c r="EA19" s="722"/>
      <c r="EB19" s="721"/>
      <c r="EC19" s="721"/>
      <c r="ED19" s="723">
        <v>7</v>
      </c>
      <c r="EE19" s="722"/>
      <c r="EF19" s="721"/>
      <c r="EG19" s="721"/>
      <c r="EH19" s="723">
        <v>7</v>
      </c>
      <c r="EI19" s="729" t="s">
        <v>109</v>
      </c>
      <c r="EJ19" s="730" t="s">
        <v>571</v>
      </c>
    </row>
    <row r="20" spans="1:140" s="670" customFormat="1" ht="16.5" customHeight="1">
      <c r="A20" s="1420"/>
      <c r="B20" s="678" t="s">
        <v>135</v>
      </c>
      <c r="C20" s="746" t="s">
        <v>52</v>
      </c>
      <c r="D20" s="745">
        <v>1</v>
      </c>
      <c r="E20" s="765">
        <v>1</v>
      </c>
      <c r="F20" s="746" t="s">
        <v>52</v>
      </c>
      <c r="G20" s="764">
        <v>3</v>
      </c>
      <c r="H20" s="765">
        <v>2</v>
      </c>
      <c r="I20" s="764"/>
      <c r="J20" s="765"/>
      <c r="K20" s="745" t="s">
        <v>52</v>
      </c>
      <c r="L20" s="748" t="s">
        <v>52</v>
      </c>
      <c r="M20" s="745" t="s">
        <v>675</v>
      </c>
      <c r="N20" s="746" t="s">
        <v>675</v>
      </c>
      <c r="O20" s="746" t="s">
        <v>675</v>
      </c>
      <c r="P20" s="749"/>
      <c r="Q20" s="745" t="s">
        <v>675</v>
      </c>
      <c r="R20" s="746"/>
      <c r="S20" s="746" t="s">
        <v>675</v>
      </c>
      <c r="T20" s="749"/>
      <c r="U20" s="766"/>
      <c r="V20" s="746"/>
      <c r="W20" s="749"/>
      <c r="X20" s="745"/>
      <c r="Y20" s="746"/>
      <c r="Z20" s="749"/>
      <c r="AA20" s="745" t="s">
        <v>675</v>
      </c>
      <c r="AB20" s="746" t="s">
        <v>52</v>
      </c>
      <c r="AC20" s="749" t="s">
        <v>675</v>
      </c>
      <c r="AD20" s="745" t="s">
        <v>675</v>
      </c>
      <c r="AE20" s="746" t="s">
        <v>52</v>
      </c>
      <c r="AF20" s="749" t="s">
        <v>675</v>
      </c>
      <c r="AG20" s="745" t="s">
        <v>52</v>
      </c>
      <c r="AH20" s="746" t="s">
        <v>675</v>
      </c>
      <c r="AI20" s="746" t="s">
        <v>52</v>
      </c>
      <c r="AJ20" s="748"/>
      <c r="AK20" s="749"/>
      <c r="AL20" s="745" t="s">
        <v>52</v>
      </c>
      <c r="AM20" s="767" t="s">
        <v>52</v>
      </c>
      <c r="AN20" s="768" t="s">
        <v>675</v>
      </c>
      <c r="AO20" s="746" t="s">
        <v>675</v>
      </c>
      <c r="AP20" s="746" t="s">
        <v>675</v>
      </c>
      <c r="AQ20" s="746" t="s">
        <v>675</v>
      </c>
      <c r="AR20" s="749"/>
      <c r="AS20" s="796" t="s">
        <v>52</v>
      </c>
      <c r="AT20" s="797" t="s">
        <v>683</v>
      </c>
      <c r="AU20" s="796"/>
      <c r="AV20" s="797" t="s">
        <v>52</v>
      </c>
      <c r="AW20" s="796"/>
      <c r="AX20" s="797" t="s">
        <v>52</v>
      </c>
      <c r="AY20" s="796">
        <v>1</v>
      </c>
      <c r="AZ20" s="797"/>
      <c r="BA20" s="796">
        <v>1</v>
      </c>
      <c r="BB20" s="797"/>
      <c r="BC20" s="796"/>
      <c r="BD20" s="798" t="s">
        <v>675</v>
      </c>
      <c r="BE20" s="798"/>
      <c r="BF20" s="797" t="s">
        <v>52</v>
      </c>
      <c r="BG20" s="796"/>
      <c r="BH20" s="798" t="s">
        <v>675</v>
      </c>
      <c r="BI20" s="798"/>
      <c r="BJ20" s="797" t="s">
        <v>52</v>
      </c>
      <c r="BK20" s="796" t="s">
        <v>675</v>
      </c>
      <c r="BL20" s="798"/>
      <c r="BM20" s="797"/>
      <c r="BN20" s="796" t="s">
        <v>675</v>
      </c>
      <c r="BO20" s="798"/>
      <c r="BP20" s="797"/>
      <c r="BQ20" s="796" t="s">
        <v>675</v>
      </c>
      <c r="BR20" s="798"/>
      <c r="BS20" s="797"/>
      <c r="BT20" s="796" t="s">
        <v>675</v>
      </c>
      <c r="BU20" s="798"/>
      <c r="BV20" s="797"/>
      <c r="BW20" s="796"/>
      <c r="BX20" s="798" t="s">
        <v>52</v>
      </c>
      <c r="BY20" s="798"/>
      <c r="BZ20" s="798"/>
      <c r="CA20" s="798"/>
      <c r="CB20" s="800"/>
      <c r="CC20" s="796"/>
      <c r="CD20" s="798" t="s">
        <v>52</v>
      </c>
      <c r="CE20" s="798"/>
      <c r="CF20" s="798"/>
      <c r="CG20" s="798"/>
      <c r="CH20" s="797"/>
      <c r="CI20" s="942"/>
      <c r="CJ20" s="798" t="s">
        <v>52</v>
      </c>
      <c r="CK20" s="798"/>
      <c r="CL20" s="798"/>
      <c r="CM20" s="798"/>
      <c r="CN20" s="798"/>
      <c r="CO20" s="796"/>
      <c r="CP20" s="798" t="s">
        <v>52</v>
      </c>
      <c r="CQ20" s="798"/>
      <c r="CR20" s="798"/>
      <c r="CS20" s="798"/>
      <c r="CT20" s="797"/>
      <c r="CU20" s="796" t="s">
        <v>675</v>
      </c>
      <c r="CV20" s="798"/>
      <c r="CW20" s="798"/>
      <c r="CX20" s="799"/>
      <c r="CY20" s="796" t="s">
        <v>675</v>
      </c>
      <c r="CZ20" s="798"/>
      <c r="DA20" s="800"/>
      <c r="DB20" s="799"/>
      <c r="DC20" s="796"/>
      <c r="DD20" s="723"/>
      <c r="DE20" s="796" t="s">
        <v>675</v>
      </c>
      <c r="DF20" s="796" t="s">
        <v>52</v>
      </c>
      <c r="DG20" s="798" t="s">
        <v>52</v>
      </c>
      <c r="DH20" s="797"/>
      <c r="DI20" s="796"/>
      <c r="DJ20" s="796" t="s">
        <v>52</v>
      </c>
      <c r="DK20" s="798" t="s">
        <v>52</v>
      </c>
      <c r="DL20" s="797"/>
      <c r="DM20" s="796" t="s">
        <v>52</v>
      </c>
      <c r="DN20" s="800"/>
      <c r="DO20" s="796"/>
      <c r="DP20" s="798" t="s">
        <v>52</v>
      </c>
      <c r="DQ20" s="797"/>
      <c r="DR20" s="796" t="s">
        <v>675</v>
      </c>
      <c r="DS20" s="797" t="s">
        <v>675</v>
      </c>
      <c r="DT20" s="796" t="s">
        <v>52</v>
      </c>
      <c r="DU20" s="800"/>
      <c r="DV20" s="796"/>
      <c r="DW20" s="798" t="s">
        <v>52</v>
      </c>
      <c r="DX20" s="797"/>
      <c r="DY20" s="796" t="s">
        <v>675</v>
      </c>
      <c r="DZ20" s="797" t="s">
        <v>675</v>
      </c>
      <c r="EA20" s="722"/>
      <c r="EB20" s="721"/>
      <c r="EC20" s="721"/>
      <c r="ED20" s="723">
        <v>7</v>
      </c>
      <c r="EE20" s="722"/>
      <c r="EF20" s="721"/>
      <c r="EG20" s="721"/>
      <c r="EH20" s="723">
        <v>7</v>
      </c>
      <c r="EI20" s="729" t="s">
        <v>172</v>
      </c>
      <c r="EJ20" s="730" t="s">
        <v>572</v>
      </c>
    </row>
    <row r="21" spans="1:140" s="670" customFormat="1" ht="16.5" customHeight="1">
      <c r="A21" s="1419" t="s">
        <v>154</v>
      </c>
      <c r="B21" s="673" t="s">
        <v>136</v>
      </c>
      <c r="C21" s="716" t="s">
        <v>52</v>
      </c>
      <c r="D21" s="715">
        <v>1</v>
      </c>
      <c r="E21" s="717">
        <v>1</v>
      </c>
      <c r="F21" s="716"/>
      <c r="G21" s="715"/>
      <c r="H21" s="717"/>
      <c r="I21" s="715" t="s">
        <v>675</v>
      </c>
      <c r="J21" s="717" t="s">
        <v>686</v>
      </c>
      <c r="K21" s="715" t="s">
        <v>52</v>
      </c>
      <c r="L21" s="801" t="s">
        <v>52</v>
      </c>
      <c r="M21" s="715"/>
      <c r="N21" s="716"/>
      <c r="O21" s="716"/>
      <c r="P21" s="717"/>
      <c r="Q21" s="715"/>
      <c r="R21" s="716"/>
      <c r="S21" s="716"/>
      <c r="T21" s="717"/>
      <c r="U21" s="802"/>
      <c r="V21" s="716"/>
      <c r="W21" s="717"/>
      <c r="X21" s="715"/>
      <c r="Y21" s="716"/>
      <c r="Z21" s="717"/>
      <c r="AA21" s="715"/>
      <c r="AB21" s="716" t="s">
        <v>52</v>
      </c>
      <c r="AC21" s="717"/>
      <c r="AD21" s="715" t="s">
        <v>675</v>
      </c>
      <c r="AE21" s="716" t="s">
        <v>52</v>
      </c>
      <c r="AF21" s="717"/>
      <c r="AG21" s="715" t="s">
        <v>52</v>
      </c>
      <c r="AH21" s="716" t="s">
        <v>675</v>
      </c>
      <c r="AI21" s="716" t="s">
        <v>675</v>
      </c>
      <c r="AJ21" s="801"/>
      <c r="AK21" s="717"/>
      <c r="AL21" s="715" t="s">
        <v>52</v>
      </c>
      <c r="AM21" s="803" t="s">
        <v>52</v>
      </c>
      <c r="AN21" s="804" t="s">
        <v>675</v>
      </c>
      <c r="AO21" s="716" t="s">
        <v>675</v>
      </c>
      <c r="AP21" s="716" t="s">
        <v>675</v>
      </c>
      <c r="AQ21" s="716"/>
      <c r="AR21" s="717" t="s">
        <v>675</v>
      </c>
      <c r="AS21" s="805"/>
      <c r="AT21" s="806"/>
      <c r="AU21" s="805"/>
      <c r="AV21" s="806" t="s">
        <v>52</v>
      </c>
      <c r="AW21" s="805"/>
      <c r="AX21" s="806" t="s">
        <v>52</v>
      </c>
      <c r="AY21" s="805">
        <v>1</v>
      </c>
      <c r="AZ21" s="806">
        <v>12</v>
      </c>
      <c r="BA21" s="805">
        <v>1</v>
      </c>
      <c r="BB21" s="806">
        <v>12</v>
      </c>
      <c r="BC21" s="805"/>
      <c r="BD21" s="807" t="s">
        <v>675</v>
      </c>
      <c r="BE21" s="807"/>
      <c r="BF21" s="806" t="s">
        <v>52</v>
      </c>
      <c r="BG21" s="805"/>
      <c r="BH21" s="807" t="s">
        <v>675</v>
      </c>
      <c r="BI21" s="807"/>
      <c r="BJ21" s="806" t="s">
        <v>52</v>
      </c>
      <c r="BK21" s="805" t="s">
        <v>52</v>
      </c>
      <c r="BL21" s="807"/>
      <c r="BM21" s="806"/>
      <c r="BN21" s="805" t="s">
        <v>52</v>
      </c>
      <c r="BO21" s="807"/>
      <c r="BP21" s="806"/>
      <c r="BQ21" s="805" t="s">
        <v>52</v>
      </c>
      <c r="BR21" s="807"/>
      <c r="BS21" s="806"/>
      <c r="BT21" s="805" t="s">
        <v>52</v>
      </c>
      <c r="BU21" s="807"/>
      <c r="BV21" s="806"/>
      <c r="BW21" s="805"/>
      <c r="BX21" s="807"/>
      <c r="BY21" s="807"/>
      <c r="BZ21" s="807"/>
      <c r="CA21" s="807"/>
      <c r="CB21" s="809"/>
      <c r="CC21" s="805"/>
      <c r="CD21" s="807"/>
      <c r="CE21" s="807"/>
      <c r="CF21" s="807"/>
      <c r="CG21" s="807"/>
      <c r="CH21" s="806"/>
      <c r="CI21" s="943"/>
      <c r="CJ21" s="807"/>
      <c r="CK21" s="807"/>
      <c r="CL21" s="807"/>
      <c r="CM21" s="807"/>
      <c r="CN21" s="807"/>
      <c r="CO21" s="805"/>
      <c r="CP21" s="807"/>
      <c r="CQ21" s="807"/>
      <c r="CR21" s="807"/>
      <c r="CS21" s="807"/>
      <c r="CT21" s="806"/>
      <c r="CU21" s="805"/>
      <c r="CV21" s="807"/>
      <c r="CW21" s="807"/>
      <c r="CX21" s="808"/>
      <c r="CY21" s="805"/>
      <c r="CZ21" s="807"/>
      <c r="DA21" s="809"/>
      <c r="DB21" s="808"/>
      <c r="DC21" s="805"/>
      <c r="DD21" s="756"/>
      <c r="DE21" s="805" t="s">
        <v>675</v>
      </c>
      <c r="DF21" s="805" t="s">
        <v>52</v>
      </c>
      <c r="DG21" s="807" t="s">
        <v>52</v>
      </c>
      <c r="DH21" s="806"/>
      <c r="DI21" s="805" t="s">
        <v>675</v>
      </c>
      <c r="DJ21" s="805" t="s">
        <v>52</v>
      </c>
      <c r="DK21" s="807" t="s">
        <v>52</v>
      </c>
      <c r="DL21" s="806"/>
      <c r="DM21" s="805" t="s">
        <v>675</v>
      </c>
      <c r="DN21" s="809"/>
      <c r="DO21" s="805"/>
      <c r="DP21" s="807"/>
      <c r="DQ21" s="806" t="s">
        <v>52</v>
      </c>
      <c r="DR21" s="805"/>
      <c r="DS21" s="806"/>
      <c r="DT21" s="805" t="s">
        <v>675</v>
      </c>
      <c r="DU21" s="809"/>
      <c r="DV21" s="805"/>
      <c r="DW21" s="807"/>
      <c r="DX21" s="806" t="s">
        <v>52</v>
      </c>
      <c r="DY21" s="805"/>
      <c r="DZ21" s="806"/>
      <c r="EA21" s="755"/>
      <c r="EB21" s="754"/>
      <c r="EC21" s="754"/>
      <c r="ED21" s="756">
        <v>14</v>
      </c>
      <c r="EE21" s="755"/>
      <c r="EF21" s="754"/>
      <c r="EG21" s="754"/>
      <c r="EH21" s="756">
        <v>12</v>
      </c>
      <c r="EI21" s="761" t="s">
        <v>175</v>
      </c>
      <c r="EJ21" s="762" t="s">
        <v>573</v>
      </c>
    </row>
    <row r="22" spans="1:140" s="670" customFormat="1" ht="16.5" customHeight="1">
      <c r="A22" s="1424"/>
      <c r="B22" s="678" t="s">
        <v>137</v>
      </c>
      <c r="C22" s="752" t="s">
        <v>675</v>
      </c>
      <c r="D22" s="750">
        <v>2</v>
      </c>
      <c r="E22" s="753">
        <v>2</v>
      </c>
      <c r="F22" s="752" t="s">
        <v>52</v>
      </c>
      <c r="G22" s="750">
        <v>2</v>
      </c>
      <c r="H22" s="738">
        <v>2</v>
      </c>
      <c r="I22" s="737" t="s">
        <v>52</v>
      </c>
      <c r="J22" s="710" t="s">
        <v>678</v>
      </c>
      <c r="K22" s="750" t="s">
        <v>52</v>
      </c>
      <c r="L22" s="751" t="s">
        <v>52</v>
      </c>
      <c r="M22" s="750" t="s">
        <v>52</v>
      </c>
      <c r="N22" s="752" t="s">
        <v>52</v>
      </c>
      <c r="O22" s="752" t="s">
        <v>52</v>
      </c>
      <c r="P22" s="738"/>
      <c r="Q22" s="750" t="s">
        <v>52</v>
      </c>
      <c r="R22" s="752" t="s">
        <v>52</v>
      </c>
      <c r="S22" s="752" t="s">
        <v>52</v>
      </c>
      <c r="T22" s="738"/>
      <c r="U22" s="740"/>
      <c r="V22" s="741" t="s">
        <v>52</v>
      </c>
      <c r="W22" s="738"/>
      <c r="X22" s="737"/>
      <c r="Y22" s="741" t="s">
        <v>52</v>
      </c>
      <c r="Z22" s="738"/>
      <c r="AA22" s="737"/>
      <c r="AB22" s="741" t="s">
        <v>52</v>
      </c>
      <c r="AC22" s="738"/>
      <c r="AD22" s="737"/>
      <c r="AE22" s="741" t="s">
        <v>52</v>
      </c>
      <c r="AF22" s="738"/>
      <c r="AG22" s="737" t="s">
        <v>52</v>
      </c>
      <c r="AH22" s="741" t="s">
        <v>675</v>
      </c>
      <c r="AI22" s="741" t="s">
        <v>675</v>
      </c>
      <c r="AJ22" s="739"/>
      <c r="AK22" s="738"/>
      <c r="AL22" s="737" t="s">
        <v>52</v>
      </c>
      <c r="AM22" s="743" t="s">
        <v>52</v>
      </c>
      <c r="AN22" s="744"/>
      <c r="AO22" s="741"/>
      <c r="AP22" s="741"/>
      <c r="AQ22" s="741" t="s">
        <v>52</v>
      </c>
      <c r="AR22" s="738" t="s">
        <v>52</v>
      </c>
      <c r="AS22" s="810" t="s">
        <v>52</v>
      </c>
      <c r="AT22" s="811" t="s">
        <v>690</v>
      </c>
      <c r="AU22" s="810"/>
      <c r="AV22" s="811" t="s">
        <v>52</v>
      </c>
      <c r="AW22" s="810"/>
      <c r="AX22" s="811" t="s">
        <v>52</v>
      </c>
      <c r="AY22" s="810"/>
      <c r="AZ22" s="811">
        <v>5</v>
      </c>
      <c r="BA22" s="810"/>
      <c r="BB22" s="811">
        <v>5</v>
      </c>
      <c r="BC22" s="812"/>
      <c r="BD22" s="813" t="s">
        <v>52</v>
      </c>
      <c r="BE22" s="813"/>
      <c r="BF22" s="814" t="s">
        <v>52</v>
      </c>
      <c r="BG22" s="812"/>
      <c r="BH22" s="813" t="s">
        <v>52</v>
      </c>
      <c r="BI22" s="813"/>
      <c r="BJ22" s="814" t="s">
        <v>52</v>
      </c>
      <c r="BK22" s="812" t="s">
        <v>52</v>
      </c>
      <c r="BL22" s="813"/>
      <c r="BM22" s="814"/>
      <c r="BN22" s="812" t="s">
        <v>52</v>
      </c>
      <c r="BO22" s="813"/>
      <c r="BP22" s="814"/>
      <c r="BQ22" s="812" t="s">
        <v>52</v>
      </c>
      <c r="BR22" s="813"/>
      <c r="BS22" s="814"/>
      <c r="BT22" s="812" t="s">
        <v>52</v>
      </c>
      <c r="BU22" s="813"/>
      <c r="BV22" s="814"/>
      <c r="BW22" s="812"/>
      <c r="BX22" s="813"/>
      <c r="BY22" s="813"/>
      <c r="BZ22" s="813" t="s">
        <v>52</v>
      </c>
      <c r="CA22" s="813"/>
      <c r="CB22" s="816"/>
      <c r="CC22" s="812"/>
      <c r="CD22" s="813"/>
      <c r="CE22" s="813"/>
      <c r="CF22" s="813" t="s">
        <v>52</v>
      </c>
      <c r="CG22" s="813"/>
      <c r="CH22" s="814"/>
      <c r="CI22" s="944"/>
      <c r="CJ22" s="813"/>
      <c r="CK22" s="813"/>
      <c r="CL22" s="813" t="s">
        <v>52</v>
      </c>
      <c r="CM22" s="813"/>
      <c r="CN22" s="813"/>
      <c r="CO22" s="812"/>
      <c r="CP22" s="813"/>
      <c r="CQ22" s="813"/>
      <c r="CR22" s="813"/>
      <c r="CS22" s="813"/>
      <c r="CT22" s="814"/>
      <c r="CU22" s="812"/>
      <c r="CV22" s="813"/>
      <c r="CW22" s="813"/>
      <c r="CX22" s="815"/>
      <c r="CY22" s="812"/>
      <c r="CZ22" s="813"/>
      <c r="DA22" s="816"/>
      <c r="DB22" s="815"/>
      <c r="DC22" s="812"/>
      <c r="DD22" s="753"/>
      <c r="DE22" s="812"/>
      <c r="DF22" s="812" t="s">
        <v>52</v>
      </c>
      <c r="DG22" s="813" t="s">
        <v>52</v>
      </c>
      <c r="DH22" s="814"/>
      <c r="DI22" s="812" t="s">
        <v>52</v>
      </c>
      <c r="DJ22" s="812" t="s">
        <v>52</v>
      </c>
      <c r="DK22" s="813" t="s">
        <v>52</v>
      </c>
      <c r="DL22" s="814"/>
      <c r="DM22" s="812" t="s">
        <v>52</v>
      </c>
      <c r="DN22" s="816"/>
      <c r="DO22" s="812"/>
      <c r="DP22" s="813" t="s">
        <v>52</v>
      </c>
      <c r="DQ22" s="814"/>
      <c r="DR22" s="812"/>
      <c r="DS22" s="814"/>
      <c r="DT22" s="812" t="s">
        <v>52</v>
      </c>
      <c r="DU22" s="816"/>
      <c r="DV22" s="812"/>
      <c r="DW22" s="813" t="s">
        <v>52</v>
      </c>
      <c r="DX22" s="814"/>
      <c r="DY22" s="812"/>
      <c r="DZ22" s="814"/>
      <c r="EA22" s="750"/>
      <c r="EB22" s="752"/>
      <c r="EC22" s="752"/>
      <c r="ED22" s="753">
        <v>9</v>
      </c>
      <c r="EE22" s="750"/>
      <c r="EF22" s="752"/>
      <c r="EG22" s="752"/>
      <c r="EH22" s="753">
        <v>11</v>
      </c>
      <c r="EI22" s="817" t="s">
        <v>172</v>
      </c>
      <c r="EJ22" s="818" t="s">
        <v>574</v>
      </c>
    </row>
    <row r="23" spans="1:140" s="670" customFormat="1" ht="16.5" customHeight="1">
      <c r="A23" s="1419" t="s">
        <v>155</v>
      </c>
      <c r="B23" s="679" t="s">
        <v>138</v>
      </c>
      <c r="C23" s="754"/>
      <c r="D23" s="755">
        <v>2</v>
      </c>
      <c r="E23" s="756">
        <v>2</v>
      </c>
      <c r="F23" s="754" t="s">
        <v>52</v>
      </c>
      <c r="G23" s="755">
        <v>2</v>
      </c>
      <c r="H23" s="756">
        <v>1</v>
      </c>
      <c r="I23" s="755"/>
      <c r="J23" s="756"/>
      <c r="K23" s="755" t="s">
        <v>52</v>
      </c>
      <c r="L23" s="757" t="s">
        <v>52</v>
      </c>
      <c r="M23" s="755" t="s">
        <v>52</v>
      </c>
      <c r="N23" s="754" t="s">
        <v>52</v>
      </c>
      <c r="O23" s="754" t="s">
        <v>52</v>
      </c>
      <c r="P23" s="756"/>
      <c r="Q23" s="755" t="s">
        <v>52</v>
      </c>
      <c r="R23" s="754" t="s">
        <v>52</v>
      </c>
      <c r="S23" s="754" t="s">
        <v>52</v>
      </c>
      <c r="T23" s="756"/>
      <c r="U23" s="758"/>
      <c r="V23" s="754"/>
      <c r="W23" s="756"/>
      <c r="X23" s="755"/>
      <c r="Y23" s="704"/>
      <c r="Z23" s="702"/>
      <c r="AA23" s="703"/>
      <c r="AB23" s="704"/>
      <c r="AC23" s="702"/>
      <c r="AD23" s="703"/>
      <c r="AE23" s="704"/>
      <c r="AF23" s="702"/>
      <c r="AG23" s="703" t="s">
        <v>675</v>
      </c>
      <c r="AH23" s="704" t="s">
        <v>675</v>
      </c>
      <c r="AI23" s="704" t="s">
        <v>675</v>
      </c>
      <c r="AJ23" s="705" t="s">
        <v>675</v>
      </c>
      <c r="AK23" s="702" t="s">
        <v>675</v>
      </c>
      <c r="AL23" s="703" t="s">
        <v>52</v>
      </c>
      <c r="AM23" s="772" t="s">
        <v>52</v>
      </c>
      <c r="AN23" s="773" t="s">
        <v>675</v>
      </c>
      <c r="AO23" s="704" t="s">
        <v>675</v>
      </c>
      <c r="AP23" s="704" t="s">
        <v>675</v>
      </c>
      <c r="AQ23" s="704" t="s">
        <v>52</v>
      </c>
      <c r="AR23" s="702"/>
      <c r="AS23" s="774" t="s">
        <v>52</v>
      </c>
      <c r="AT23" s="775" t="s">
        <v>691</v>
      </c>
      <c r="AU23" s="774"/>
      <c r="AV23" s="775" t="s">
        <v>52</v>
      </c>
      <c r="AW23" s="774"/>
      <c r="AX23" s="775" t="s">
        <v>52</v>
      </c>
      <c r="AY23" s="774">
        <v>53</v>
      </c>
      <c r="AZ23" s="775"/>
      <c r="BA23" s="774">
        <v>53</v>
      </c>
      <c r="BB23" s="775"/>
      <c r="BC23" s="774" t="s">
        <v>52</v>
      </c>
      <c r="BD23" s="777"/>
      <c r="BE23" s="777"/>
      <c r="BF23" s="775" t="s">
        <v>52</v>
      </c>
      <c r="BG23" s="774" t="s">
        <v>52</v>
      </c>
      <c r="BH23" s="777"/>
      <c r="BI23" s="777"/>
      <c r="BJ23" s="775" t="s">
        <v>52</v>
      </c>
      <c r="BK23" s="776"/>
      <c r="BL23" s="819" t="s">
        <v>675</v>
      </c>
      <c r="BM23" s="820"/>
      <c r="BN23" s="776"/>
      <c r="BO23" s="819" t="s">
        <v>52</v>
      </c>
      <c r="BP23" s="820"/>
      <c r="BQ23" s="776"/>
      <c r="BR23" s="819" t="s">
        <v>52</v>
      </c>
      <c r="BS23" s="820"/>
      <c r="BT23" s="776"/>
      <c r="BU23" s="819" t="s">
        <v>52</v>
      </c>
      <c r="BV23" s="820"/>
      <c r="BW23" s="774"/>
      <c r="BX23" s="777"/>
      <c r="BY23" s="777"/>
      <c r="BZ23" s="777"/>
      <c r="CA23" s="777"/>
      <c r="CB23" s="779"/>
      <c r="CC23" s="774"/>
      <c r="CD23" s="777"/>
      <c r="CE23" s="777"/>
      <c r="CF23" s="777"/>
      <c r="CG23" s="777"/>
      <c r="CH23" s="775"/>
      <c r="CI23" s="939"/>
      <c r="CJ23" s="777"/>
      <c r="CK23" s="777"/>
      <c r="CL23" s="777"/>
      <c r="CM23" s="777"/>
      <c r="CN23" s="777"/>
      <c r="CO23" s="774"/>
      <c r="CP23" s="777"/>
      <c r="CQ23" s="777"/>
      <c r="CR23" s="777"/>
      <c r="CS23" s="777"/>
      <c r="CT23" s="775"/>
      <c r="CU23" s="774"/>
      <c r="CV23" s="777" t="s">
        <v>675</v>
      </c>
      <c r="CW23" s="777" t="s">
        <v>675</v>
      </c>
      <c r="CX23" s="778"/>
      <c r="CY23" s="774"/>
      <c r="CZ23" s="777" t="s">
        <v>675</v>
      </c>
      <c r="DA23" s="779" t="s">
        <v>675</v>
      </c>
      <c r="DB23" s="778"/>
      <c r="DC23" s="774"/>
      <c r="DD23" s="702"/>
      <c r="DE23" s="776"/>
      <c r="DF23" s="776" t="s">
        <v>52</v>
      </c>
      <c r="DG23" s="819" t="s">
        <v>52</v>
      </c>
      <c r="DH23" s="820"/>
      <c r="DI23" s="776"/>
      <c r="DJ23" s="776" t="s">
        <v>52</v>
      </c>
      <c r="DK23" s="819" t="s">
        <v>52</v>
      </c>
      <c r="DL23" s="820"/>
      <c r="DM23" s="776"/>
      <c r="DN23" s="821" t="s">
        <v>52</v>
      </c>
      <c r="DO23" s="776"/>
      <c r="DP23" s="819"/>
      <c r="DQ23" s="820" t="s">
        <v>52</v>
      </c>
      <c r="DR23" s="776" t="s">
        <v>675</v>
      </c>
      <c r="DS23" s="820" t="s">
        <v>675</v>
      </c>
      <c r="DT23" s="776"/>
      <c r="DU23" s="821" t="s">
        <v>52</v>
      </c>
      <c r="DV23" s="776"/>
      <c r="DW23" s="819"/>
      <c r="DX23" s="820" t="s">
        <v>52</v>
      </c>
      <c r="DY23" s="776" t="s">
        <v>675</v>
      </c>
      <c r="DZ23" s="820" t="s">
        <v>675</v>
      </c>
      <c r="EA23" s="703"/>
      <c r="EB23" s="704"/>
      <c r="EC23" s="704"/>
      <c r="ED23" s="702">
        <v>8</v>
      </c>
      <c r="EE23" s="703"/>
      <c r="EF23" s="704"/>
      <c r="EG23" s="704"/>
      <c r="EH23" s="702">
        <v>8</v>
      </c>
      <c r="EI23" s="706" t="s">
        <v>207</v>
      </c>
      <c r="EJ23" s="707" t="s">
        <v>575</v>
      </c>
    </row>
    <row r="24" spans="1:140" s="671" customFormat="1" ht="16.5" customHeight="1">
      <c r="A24" s="1420"/>
      <c r="B24" s="680" t="s">
        <v>484</v>
      </c>
      <c r="C24" s="746"/>
      <c r="D24" s="745"/>
      <c r="E24" s="749"/>
      <c r="F24" s="746"/>
      <c r="G24" s="745"/>
      <c r="H24" s="749"/>
      <c r="I24" s="745"/>
      <c r="J24" s="749"/>
      <c r="K24" s="745" t="s">
        <v>52</v>
      </c>
      <c r="L24" s="748" t="s">
        <v>52</v>
      </c>
      <c r="M24" s="745" t="s">
        <v>52</v>
      </c>
      <c r="N24" s="746"/>
      <c r="O24" s="746" t="s">
        <v>52</v>
      </c>
      <c r="P24" s="749"/>
      <c r="Q24" s="745" t="s">
        <v>52</v>
      </c>
      <c r="R24" s="746"/>
      <c r="S24" s="746" t="s">
        <v>52</v>
      </c>
      <c r="T24" s="749"/>
      <c r="U24" s="766" t="s">
        <v>52</v>
      </c>
      <c r="V24" s="746" t="s">
        <v>52</v>
      </c>
      <c r="W24" s="749"/>
      <c r="X24" s="745" t="s">
        <v>52</v>
      </c>
      <c r="Y24" s="746" t="s">
        <v>52</v>
      </c>
      <c r="Z24" s="749"/>
      <c r="AA24" s="745" t="s">
        <v>52</v>
      </c>
      <c r="AB24" s="746" t="s">
        <v>52</v>
      </c>
      <c r="AC24" s="749"/>
      <c r="AD24" s="745" t="s">
        <v>52</v>
      </c>
      <c r="AE24" s="746" t="s">
        <v>52</v>
      </c>
      <c r="AF24" s="749"/>
      <c r="AG24" s="745" t="s">
        <v>52</v>
      </c>
      <c r="AH24" s="746" t="s">
        <v>52</v>
      </c>
      <c r="AI24" s="746" t="s">
        <v>52</v>
      </c>
      <c r="AJ24" s="746" t="s">
        <v>52</v>
      </c>
      <c r="AK24" s="749" t="s">
        <v>692</v>
      </c>
      <c r="AL24" s="745" t="s">
        <v>52</v>
      </c>
      <c r="AM24" s="767" t="s">
        <v>52</v>
      </c>
      <c r="AN24" s="767" t="s">
        <v>52</v>
      </c>
      <c r="AO24" s="767" t="s">
        <v>52</v>
      </c>
      <c r="AP24" s="746"/>
      <c r="AQ24" s="767" t="s">
        <v>52</v>
      </c>
      <c r="AR24" s="749" t="s">
        <v>52</v>
      </c>
      <c r="AS24" s="796" t="s">
        <v>52</v>
      </c>
      <c r="AT24" s="797" t="s">
        <v>693</v>
      </c>
      <c r="AU24" s="796"/>
      <c r="AV24" s="797" t="s">
        <v>52</v>
      </c>
      <c r="AW24" s="796"/>
      <c r="AX24" s="797" t="s">
        <v>52</v>
      </c>
      <c r="AY24" s="796">
        <v>18</v>
      </c>
      <c r="AZ24" s="797">
        <v>43</v>
      </c>
      <c r="BA24" s="796">
        <v>19</v>
      </c>
      <c r="BB24" s="797">
        <v>36</v>
      </c>
      <c r="BC24" s="796" t="s">
        <v>52</v>
      </c>
      <c r="BD24" s="798"/>
      <c r="BE24" s="798"/>
      <c r="BF24" s="797" t="s">
        <v>52</v>
      </c>
      <c r="BG24" s="796" t="s">
        <v>52</v>
      </c>
      <c r="BH24" s="798"/>
      <c r="BI24" s="798"/>
      <c r="BJ24" s="797" t="s">
        <v>52</v>
      </c>
      <c r="BK24" s="796"/>
      <c r="BL24" s="798"/>
      <c r="BM24" s="797" t="s">
        <v>52</v>
      </c>
      <c r="BN24" s="796"/>
      <c r="BO24" s="798"/>
      <c r="BP24" s="797" t="s">
        <v>52</v>
      </c>
      <c r="BQ24" s="796"/>
      <c r="BR24" s="798"/>
      <c r="BS24" s="797" t="s">
        <v>52</v>
      </c>
      <c r="BT24" s="796"/>
      <c r="BU24" s="798"/>
      <c r="BV24" s="797" t="s">
        <v>52</v>
      </c>
      <c r="BW24" s="796"/>
      <c r="BX24" s="798"/>
      <c r="BY24" s="798"/>
      <c r="BZ24" s="798"/>
      <c r="CA24" s="798"/>
      <c r="CB24" s="800"/>
      <c r="CC24" s="796"/>
      <c r="CD24" s="798"/>
      <c r="CE24" s="798" t="s">
        <v>52</v>
      </c>
      <c r="CF24" s="798"/>
      <c r="CG24" s="798"/>
      <c r="CH24" s="797"/>
      <c r="CI24" s="942" t="s">
        <v>52</v>
      </c>
      <c r="CJ24" s="798" t="s">
        <v>692</v>
      </c>
      <c r="CK24" s="798"/>
      <c r="CL24" s="798" t="s">
        <v>52</v>
      </c>
      <c r="CM24" s="798" t="s">
        <v>52</v>
      </c>
      <c r="CN24" s="798"/>
      <c r="CO24" s="796" t="s">
        <v>52</v>
      </c>
      <c r="CP24" s="798" t="s">
        <v>692</v>
      </c>
      <c r="CQ24" s="798" t="s">
        <v>52</v>
      </c>
      <c r="CR24" s="798" t="s">
        <v>52</v>
      </c>
      <c r="CS24" s="798"/>
      <c r="CT24" s="797"/>
      <c r="CU24" s="796" t="s">
        <v>692</v>
      </c>
      <c r="CV24" s="798"/>
      <c r="CW24" s="798"/>
      <c r="CX24" s="799"/>
      <c r="CY24" s="796" t="s">
        <v>692</v>
      </c>
      <c r="CZ24" s="798"/>
      <c r="DA24" s="800"/>
      <c r="DB24" s="799"/>
      <c r="DC24" s="796" t="s">
        <v>52</v>
      </c>
      <c r="DD24" s="749"/>
      <c r="DE24" s="796" t="s">
        <v>692</v>
      </c>
      <c r="DF24" s="796" t="s">
        <v>52</v>
      </c>
      <c r="DG24" s="798" t="s">
        <v>52</v>
      </c>
      <c r="DH24" s="797"/>
      <c r="DI24" s="796" t="s">
        <v>692</v>
      </c>
      <c r="DJ24" s="796" t="s">
        <v>52</v>
      </c>
      <c r="DK24" s="798" t="s">
        <v>52</v>
      </c>
      <c r="DL24" s="797"/>
      <c r="DM24" s="796"/>
      <c r="DN24" s="800" t="s">
        <v>52</v>
      </c>
      <c r="DO24" s="796"/>
      <c r="DP24" s="798" t="s">
        <v>52</v>
      </c>
      <c r="DQ24" s="797"/>
      <c r="DR24" s="796"/>
      <c r="DS24" s="797"/>
      <c r="DT24" s="796"/>
      <c r="DU24" s="800" t="s">
        <v>52</v>
      </c>
      <c r="DV24" s="796"/>
      <c r="DW24" s="798" t="s">
        <v>52</v>
      </c>
      <c r="DX24" s="797"/>
      <c r="DY24" s="796" t="s">
        <v>52</v>
      </c>
      <c r="DZ24" s="797" t="s">
        <v>52</v>
      </c>
      <c r="EA24" s="745"/>
      <c r="EB24" s="746">
        <v>2</v>
      </c>
      <c r="EC24" s="746"/>
      <c r="ED24" s="749">
        <v>3</v>
      </c>
      <c r="EE24" s="745"/>
      <c r="EF24" s="746">
        <v>2</v>
      </c>
      <c r="EG24" s="746"/>
      <c r="EH24" s="749">
        <v>4</v>
      </c>
      <c r="EI24" s="769" t="s">
        <v>485</v>
      </c>
      <c r="EJ24" s="770" t="s">
        <v>576</v>
      </c>
    </row>
    <row r="25" spans="1:140" s="670" customFormat="1" ht="16.5" customHeight="1">
      <c r="A25" s="1419" t="s">
        <v>193</v>
      </c>
      <c r="B25" s="673" t="s">
        <v>142</v>
      </c>
      <c r="C25" s="697"/>
      <c r="D25" s="684"/>
      <c r="E25" s="786"/>
      <c r="F25" s="697" t="s">
        <v>675</v>
      </c>
      <c r="G25" s="787">
        <v>2</v>
      </c>
      <c r="H25" s="786">
        <v>2</v>
      </c>
      <c r="I25" s="787"/>
      <c r="J25" s="786"/>
      <c r="K25" s="787" t="s">
        <v>52</v>
      </c>
      <c r="L25" s="822" t="s">
        <v>52</v>
      </c>
      <c r="M25" s="787"/>
      <c r="N25" s="697"/>
      <c r="O25" s="697"/>
      <c r="P25" s="786"/>
      <c r="Q25" s="787"/>
      <c r="R25" s="697"/>
      <c r="S25" s="697"/>
      <c r="T25" s="786"/>
      <c r="U25" s="823" t="s">
        <v>675</v>
      </c>
      <c r="V25" s="697" t="s">
        <v>675</v>
      </c>
      <c r="W25" s="786" t="s">
        <v>675</v>
      </c>
      <c r="X25" s="787" t="s">
        <v>675</v>
      </c>
      <c r="Y25" s="697" t="s">
        <v>675</v>
      </c>
      <c r="Z25" s="786" t="s">
        <v>675</v>
      </c>
      <c r="AA25" s="787" t="s">
        <v>675</v>
      </c>
      <c r="AB25" s="697" t="s">
        <v>675</v>
      </c>
      <c r="AC25" s="786"/>
      <c r="AD25" s="787" t="s">
        <v>675</v>
      </c>
      <c r="AE25" s="697" t="s">
        <v>675</v>
      </c>
      <c r="AF25" s="786"/>
      <c r="AG25" s="787" t="s">
        <v>675</v>
      </c>
      <c r="AH25" s="697" t="s">
        <v>52</v>
      </c>
      <c r="AI25" s="697" t="s">
        <v>675</v>
      </c>
      <c r="AJ25" s="822"/>
      <c r="AK25" s="786"/>
      <c r="AL25" s="787" t="s">
        <v>52</v>
      </c>
      <c r="AM25" s="824" t="s">
        <v>52</v>
      </c>
      <c r="AN25" s="825"/>
      <c r="AO25" s="697"/>
      <c r="AP25" s="697"/>
      <c r="AQ25" s="697" t="s">
        <v>52</v>
      </c>
      <c r="AR25" s="786"/>
      <c r="AS25" s="826" t="s">
        <v>675</v>
      </c>
      <c r="AT25" s="827" t="s">
        <v>709</v>
      </c>
      <c r="AU25" s="828"/>
      <c r="AV25" s="827" t="s">
        <v>52</v>
      </c>
      <c r="AW25" s="828" t="s">
        <v>675</v>
      </c>
      <c r="AX25" s="827"/>
      <c r="AY25" s="828">
        <v>24</v>
      </c>
      <c r="AZ25" s="827">
        <v>21</v>
      </c>
      <c r="BA25" s="828">
        <v>22</v>
      </c>
      <c r="BB25" s="827">
        <v>18</v>
      </c>
      <c r="BC25" s="828"/>
      <c r="BD25" s="829"/>
      <c r="BE25" s="829" t="s">
        <v>675</v>
      </c>
      <c r="BF25" s="827"/>
      <c r="BG25" s="828"/>
      <c r="BH25" s="829"/>
      <c r="BI25" s="829" t="s">
        <v>675</v>
      </c>
      <c r="BJ25" s="827"/>
      <c r="BK25" s="828" t="s">
        <v>52</v>
      </c>
      <c r="BL25" s="829"/>
      <c r="BM25" s="827"/>
      <c r="BN25" s="828" t="s">
        <v>52</v>
      </c>
      <c r="BO25" s="829"/>
      <c r="BP25" s="827"/>
      <c r="BQ25" s="828" t="s">
        <v>52</v>
      </c>
      <c r="BR25" s="829"/>
      <c r="BS25" s="827"/>
      <c r="BT25" s="828"/>
      <c r="BU25" s="829"/>
      <c r="BV25" s="827"/>
      <c r="BW25" s="828"/>
      <c r="BX25" s="829"/>
      <c r="BY25" s="829" t="s">
        <v>52</v>
      </c>
      <c r="BZ25" s="829" t="s">
        <v>52</v>
      </c>
      <c r="CA25" s="829"/>
      <c r="CB25" s="832"/>
      <c r="CC25" s="828"/>
      <c r="CD25" s="829"/>
      <c r="CE25" s="829" t="s">
        <v>52</v>
      </c>
      <c r="CF25" s="829" t="s">
        <v>675</v>
      </c>
      <c r="CG25" s="829"/>
      <c r="CH25" s="827"/>
      <c r="CI25" s="945"/>
      <c r="CJ25" s="829"/>
      <c r="CK25" s="829" t="s">
        <v>675</v>
      </c>
      <c r="CL25" s="829"/>
      <c r="CM25" s="829"/>
      <c r="CN25" s="829"/>
      <c r="CO25" s="828"/>
      <c r="CP25" s="829"/>
      <c r="CQ25" s="829" t="s">
        <v>675</v>
      </c>
      <c r="CR25" s="829"/>
      <c r="CS25" s="829"/>
      <c r="CT25" s="827"/>
      <c r="CU25" s="793" t="s">
        <v>675</v>
      </c>
      <c r="CV25" s="794"/>
      <c r="CW25" s="794"/>
      <c r="CX25" s="830"/>
      <c r="CY25" s="793" t="s">
        <v>675</v>
      </c>
      <c r="CZ25" s="794"/>
      <c r="DA25" s="831"/>
      <c r="DB25" s="830"/>
      <c r="DC25" s="793" t="s">
        <v>675</v>
      </c>
      <c r="DD25" s="687"/>
      <c r="DE25" s="828" t="s">
        <v>52</v>
      </c>
      <c r="DF25" s="828" t="s">
        <v>52</v>
      </c>
      <c r="DG25" s="829"/>
      <c r="DH25" s="827"/>
      <c r="DI25" s="828" t="s">
        <v>52</v>
      </c>
      <c r="DJ25" s="828" t="s">
        <v>52</v>
      </c>
      <c r="DK25" s="829"/>
      <c r="DL25" s="827"/>
      <c r="DM25" s="828" t="s">
        <v>52</v>
      </c>
      <c r="DN25" s="832"/>
      <c r="DO25" s="828"/>
      <c r="DP25" s="829" t="s">
        <v>52</v>
      </c>
      <c r="DQ25" s="827"/>
      <c r="DR25" s="828"/>
      <c r="DS25" s="827"/>
      <c r="DT25" s="828" t="s">
        <v>52</v>
      </c>
      <c r="DU25" s="832"/>
      <c r="DV25" s="828"/>
      <c r="DW25" s="829" t="s">
        <v>52</v>
      </c>
      <c r="DX25" s="827"/>
      <c r="DY25" s="828"/>
      <c r="DZ25" s="827"/>
      <c r="EA25" s="684">
        <v>1</v>
      </c>
      <c r="EB25" s="689"/>
      <c r="EC25" s="833" t="s">
        <v>695</v>
      </c>
      <c r="ED25" s="687">
        <v>13</v>
      </c>
      <c r="EE25" s="684">
        <v>1</v>
      </c>
      <c r="EF25" s="689"/>
      <c r="EG25" s="833" t="s">
        <v>695</v>
      </c>
      <c r="EH25" s="687">
        <v>13</v>
      </c>
      <c r="EI25" s="834" t="s">
        <v>170</v>
      </c>
      <c r="EJ25" s="835" t="s">
        <v>577</v>
      </c>
    </row>
    <row r="26" spans="1:140" s="670" customFormat="1" ht="16.5" customHeight="1">
      <c r="A26" s="1423"/>
      <c r="B26" s="674" t="s">
        <v>140</v>
      </c>
      <c r="C26" s="721"/>
      <c r="D26" s="722">
        <v>1</v>
      </c>
      <c r="E26" s="723">
        <v>1</v>
      </c>
      <c r="F26" s="721" t="s">
        <v>675</v>
      </c>
      <c r="G26" s="722">
        <v>2</v>
      </c>
      <c r="H26" s="723">
        <v>1</v>
      </c>
      <c r="I26" s="722"/>
      <c r="J26" s="723"/>
      <c r="K26" s="722" t="s">
        <v>52</v>
      </c>
      <c r="L26" s="724" t="s">
        <v>52</v>
      </c>
      <c r="M26" s="722" t="s">
        <v>675</v>
      </c>
      <c r="N26" s="721"/>
      <c r="O26" s="721"/>
      <c r="P26" s="723"/>
      <c r="Q26" s="722" t="s">
        <v>675</v>
      </c>
      <c r="R26" s="721"/>
      <c r="S26" s="721"/>
      <c r="T26" s="723"/>
      <c r="U26" s="725"/>
      <c r="V26" s="721"/>
      <c r="W26" s="723"/>
      <c r="X26" s="722"/>
      <c r="Y26" s="721"/>
      <c r="Z26" s="723"/>
      <c r="AA26" s="722" t="s">
        <v>675</v>
      </c>
      <c r="AB26" s="721" t="s">
        <v>52</v>
      </c>
      <c r="AC26" s="723"/>
      <c r="AD26" s="722" t="s">
        <v>675</v>
      </c>
      <c r="AE26" s="721" t="s">
        <v>52</v>
      </c>
      <c r="AF26" s="723"/>
      <c r="AG26" s="722" t="s">
        <v>52</v>
      </c>
      <c r="AH26" s="721" t="s">
        <v>52</v>
      </c>
      <c r="AI26" s="721" t="s">
        <v>52</v>
      </c>
      <c r="AJ26" s="724"/>
      <c r="AK26" s="723"/>
      <c r="AL26" s="722" t="s">
        <v>52</v>
      </c>
      <c r="AM26" s="726" t="s">
        <v>52</v>
      </c>
      <c r="AN26" s="727" t="s">
        <v>675</v>
      </c>
      <c r="AO26" s="721" t="s">
        <v>675</v>
      </c>
      <c r="AP26" s="721"/>
      <c r="AQ26" s="721" t="s">
        <v>52</v>
      </c>
      <c r="AR26" s="723"/>
      <c r="AS26" s="788" t="s">
        <v>675</v>
      </c>
      <c r="AT26" s="789" t="s">
        <v>708</v>
      </c>
      <c r="AU26" s="788"/>
      <c r="AV26" s="789" t="s">
        <v>52</v>
      </c>
      <c r="AW26" s="788"/>
      <c r="AX26" s="789" t="s">
        <v>52</v>
      </c>
      <c r="AY26" s="788"/>
      <c r="AZ26" s="789"/>
      <c r="BA26" s="788"/>
      <c r="BB26" s="789"/>
      <c r="BC26" s="788"/>
      <c r="BD26" s="790" t="s">
        <v>675</v>
      </c>
      <c r="BE26" s="790"/>
      <c r="BF26" s="789"/>
      <c r="BG26" s="788"/>
      <c r="BH26" s="790" t="s">
        <v>675</v>
      </c>
      <c r="BI26" s="790"/>
      <c r="BJ26" s="789"/>
      <c r="BK26" s="788" t="s">
        <v>675</v>
      </c>
      <c r="BL26" s="790"/>
      <c r="BM26" s="789"/>
      <c r="BN26" s="788" t="s">
        <v>675</v>
      </c>
      <c r="BO26" s="790"/>
      <c r="BP26" s="789"/>
      <c r="BQ26" s="788" t="s">
        <v>675</v>
      </c>
      <c r="BR26" s="790"/>
      <c r="BS26" s="789"/>
      <c r="BT26" s="788" t="s">
        <v>675</v>
      </c>
      <c r="BU26" s="790"/>
      <c r="BV26" s="789"/>
      <c r="BW26" s="788"/>
      <c r="BX26" s="790"/>
      <c r="BY26" s="790"/>
      <c r="BZ26" s="790"/>
      <c r="CA26" s="790"/>
      <c r="CB26" s="792"/>
      <c r="CC26" s="788"/>
      <c r="CD26" s="790"/>
      <c r="CE26" s="790"/>
      <c r="CF26" s="790"/>
      <c r="CG26" s="790"/>
      <c r="CH26" s="789"/>
      <c r="CI26" s="941"/>
      <c r="CJ26" s="790"/>
      <c r="CK26" s="790"/>
      <c r="CL26" s="790"/>
      <c r="CM26" s="790"/>
      <c r="CN26" s="790"/>
      <c r="CO26" s="788"/>
      <c r="CP26" s="790"/>
      <c r="CQ26" s="790"/>
      <c r="CR26" s="790"/>
      <c r="CS26" s="790"/>
      <c r="CT26" s="789"/>
      <c r="CU26" s="788"/>
      <c r="CV26" s="790"/>
      <c r="CW26" s="790"/>
      <c r="CX26" s="791"/>
      <c r="CY26" s="788"/>
      <c r="CZ26" s="790"/>
      <c r="DA26" s="792"/>
      <c r="DB26" s="791"/>
      <c r="DC26" s="788"/>
      <c r="DD26" s="723"/>
      <c r="DE26" s="788" t="s">
        <v>52</v>
      </c>
      <c r="DF26" s="788" t="s">
        <v>52</v>
      </c>
      <c r="DG26" s="790"/>
      <c r="DH26" s="789"/>
      <c r="DI26" s="788"/>
      <c r="DJ26" s="788" t="s">
        <v>52</v>
      </c>
      <c r="DK26" s="790"/>
      <c r="DL26" s="789"/>
      <c r="DM26" s="788" t="s">
        <v>52</v>
      </c>
      <c r="DN26" s="792"/>
      <c r="DO26" s="788"/>
      <c r="DP26" s="790" t="s">
        <v>52</v>
      </c>
      <c r="DQ26" s="789"/>
      <c r="DR26" s="788" t="s">
        <v>675</v>
      </c>
      <c r="DS26" s="789" t="s">
        <v>675</v>
      </c>
      <c r="DT26" s="788" t="s">
        <v>52</v>
      </c>
      <c r="DU26" s="792"/>
      <c r="DV26" s="788"/>
      <c r="DW26" s="790" t="s">
        <v>52</v>
      </c>
      <c r="DX26" s="789"/>
      <c r="DY26" s="788" t="s">
        <v>675</v>
      </c>
      <c r="DZ26" s="789" t="s">
        <v>675</v>
      </c>
      <c r="EA26" s="722"/>
      <c r="EB26" s="721"/>
      <c r="EC26" s="721"/>
      <c r="ED26" s="723"/>
      <c r="EE26" s="722"/>
      <c r="EF26" s="721"/>
      <c r="EG26" s="721"/>
      <c r="EH26" s="723"/>
      <c r="EI26" s="729" t="s">
        <v>172</v>
      </c>
      <c r="EJ26" s="730" t="s">
        <v>579</v>
      </c>
    </row>
    <row r="27" spans="1:140" s="670" customFormat="1" ht="16.5" customHeight="1">
      <c r="A27" s="1423"/>
      <c r="B27" s="674" t="s">
        <v>141</v>
      </c>
      <c r="C27" s="708" t="s">
        <v>52</v>
      </c>
      <c r="D27" s="709">
        <v>2</v>
      </c>
      <c r="E27" s="710">
        <v>2</v>
      </c>
      <c r="F27" s="708" t="s">
        <v>52</v>
      </c>
      <c r="G27" s="836">
        <v>2</v>
      </c>
      <c r="H27" s="710">
        <v>2</v>
      </c>
      <c r="I27" s="709" t="s">
        <v>52</v>
      </c>
      <c r="J27" s="710" t="s">
        <v>696</v>
      </c>
      <c r="K27" s="709" t="s">
        <v>52</v>
      </c>
      <c r="L27" s="711" t="s">
        <v>52</v>
      </c>
      <c r="M27" s="709" t="s">
        <v>52</v>
      </c>
      <c r="N27" s="708" t="s">
        <v>52</v>
      </c>
      <c r="O27" s="708" t="s">
        <v>52</v>
      </c>
      <c r="P27" s="710"/>
      <c r="Q27" s="709" t="s">
        <v>52</v>
      </c>
      <c r="R27" s="708" t="s">
        <v>52</v>
      </c>
      <c r="S27" s="708" t="s">
        <v>52</v>
      </c>
      <c r="T27" s="710"/>
      <c r="U27" s="712"/>
      <c r="V27" s="708"/>
      <c r="W27" s="710"/>
      <c r="X27" s="709"/>
      <c r="Y27" s="708"/>
      <c r="Z27" s="710"/>
      <c r="AA27" s="709"/>
      <c r="AB27" s="708"/>
      <c r="AC27" s="710"/>
      <c r="AD27" s="709" t="s">
        <v>681</v>
      </c>
      <c r="AE27" s="708" t="s">
        <v>681</v>
      </c>
      <c r="AF27" s="710" t="s">
        <v>681</v>
      </c>
      <c r="AG27" s="709" t="s">
        <v>52</v>
      </c>
      <c r="AH27" s="708" t="s">
        <v>681</v>
      </c>
      <c r="AI27" s="708" t="s">
        <v>681</v>
      </c>
      <c r="AJ27" s="711"/>
      <c r="AK27" s="710"/>
      <c r="AL27" s="709" t="s">
        <v>675</v>
      </c>
      <c r="AM27" s="713" t="s">
        <v>675</v>
      </c>
      <c r="AN27" s="714"/>
      <c r="AO27" s="708"/>
      <c r="AP27" s="708"/>
      <c r="AQ27" s="708" t="s">
        <v>675</v>
      </c>
      <c r="AR27" s="710"/>
      <c r="AS27" s="780" t="s">
        <v>681</v>
      </c>
      <c r="AT27" s="781" t="s">
        <v>687</v>
      </c>
      <c r="AU27" s="788" t="s">
        <v>52</v>
      </c>
      <c r="AV27" s="789"/>
      <c r="AW27" s="788" t="s">
        <v>52</v>
      </c>
      <c r="AX27" s="789"/>
      <c r="AY27" s="780"/>
      <c r="AZ27" s="781">
        <v>11</v>
      </c>
      <c r="BA27" s="780"/>
      <c r="BB27" s="781">
        <v>11</v>
      </c>
      <c r="BC27" s="780"/>
      <c r="BD27" s="782"/>
      <c r="BE27" s="782"/>
      <c r="BF27" s="781" t="s">
        <v>52</v>
      </c>
      <c r="BG27" s="780"/>
      <c r="BH27" s="782"/>
      <c r="BI27" s="782"/>
      <c r="BJ27" s="781" t="s">
        <v>52</v>
      </c>
      <c r="BK27" s="780" t="s">
        <v>52</v>
      </c>
      <c r="BL27" s="782"/>
      <c r="BM27" s="781" t="s">
        <v>52</v>
      </c>
      <c r="BN27" s="780" t="s">
        <v>52</v>
      </c>
      <c r="BO27" s="782"/>
      <c r="BP27" s="781" t="s">
        <v>52</v>
      </c>
      <c r="BQ27" s="780" t="s">
        <v>52</v>
      </c>
      <c r="BR27" s="782"/>
      <c r="BS27" s="781" t="s">
        <v>52</v>
      </c>
      <c r="BT27" s="780" t="s">
        <v>52</v>
      </c>
      <c r="BU27" s="782"/>
      <c r="BV27" s="781" t="s">
        <v>52</v>
      </c>
      <c r="BW27" s="780"/>
      <c r="BX27" s="782"/>
      <c r="BY27" s="782" t="s">
        <v>681</v>
      </c>
      <c r="BZ27" s="782" t="s">
        <v>52</v>
      </c>
      <c r="CA27" s="782" t="s">
        <v>681</v>
      </c>
      <c r="CB27" s="784" t="s">
        <v>681</v>
      </c>
      <c r="CC27" s="780"/>
      <c r="CD27" s="782"/>
      <c r="CE27" s="782" t="s">
        <v>681</v>
      </c>
      <c r="CF27" s="782" t="s">
        <v>52</v>
      </c>
      <c r="CG27" s="782" t="s">
        <v>681</v>
      </c>
      <c r="CH27" s="781" t="s">
        <v>681</v>
      </c>
      <c r="CI27" s="940"/>
      <c r="CJ27" s="782"/>
      <c r="CK27" s="782"/>
      <c r="CL27" s="782"/>
      <c r="CM27" s="782" t="s">
        <v>680</v>
      </c>
      <c r="CN27" s="782" t="s">
        <v>681</v>
      </c>
      <c r="CO27" s="780"/>
      <c r="CP27" s="782"/>
      <c r="CQ27" s="782"/>
      <c r="CR27" s="782"/>
      <c r="CS27" s="782"/>
      <c r="CT27" s="781" t="s">
        <v>681</v>
      </c>
      <c r="CU27" s="780"/>
      <c r="CV27" s="782"/>
      <c r="CW27" s="782"/>
      <c r="CX27" s="783"/>
      <c r="CY27" s="780"/>
      <c r="CZ27" s="782"/>
      <c r="DA27" s="784"/>
      <c r="DB27" s="783"/>
      <c r="DC27" s="780"/>
      <c r="DD27" s="710"/>
      <c r="DE27" s="780" t="s">
        <v>52</v>
      </c>
      <c r="DF27" s="780" t="s">
        <v>52</v>
      </c>
      <c r="DG27" s="782" t="s">
        <v>52</v>
      </c>
      <c r="DH27" s="781"/>
      <c r="DI27" s="780"/>
      <c r="DJ27" s="780" t="s">
        <v>52</v>
      </c>
      <c r="DK27" s="782" t="s">
        <v>52</v>
      </c>
      <c r="DL27" s="781"/>
      <c r="DM27" s="780" t="s">
        <v>52</v>
      </c>
      <c r="DN27" s="784"/>
      <c r="DO27" s="780"/>
      <c r="DP27" s="782" t="s">
        <v>52</v>
      </c>
      <c r="DQ27" s="781"/>
      <c r="DR27" s="780" t="s">
        <v>681</v>
      </c>
      <c r="DS27" s="781" t="s">
        <v>681</v>
      </c>
      <c r="DT27" s="780" t="s">
        <v>52</v>
      </c>
      <c r="DU27" s="784"/>
      <c r="DV27" s="780"/>
      <c r="DW27" s="782" t="s">
        <v>52</v>
      </c>
      <c r="DX27" s="781"/>
      <c r="DY27" s="780" t="s">
        <v>681</v>
      </c>
      <c r="DZ27" s="781" t="s">
        <v>681</v>
      </c>
      <c r="EA27" s="709"/>
      <c r="EB27" s="708"/>
      <c r="EC27" s="837" t="s">
        <v>697</v>
      </c>
      <c r="ED27" s="710">
        <v>2</v>
      </c>
      <c r="EE27" s="709"/>
      <c r="EF27" s="708"/>
      <c r="EG27" s="837" t="s">
        <v>698</v>
      </c>
      <c r="EH27" s="710">
        <v>4</v>
      </c>
      <c r="EI27" s="719" t="s">
        <v>194</v>
      </c>
      <c r="EJ27" s="720" t="s">
        <v>580</v>
      </c>
    </row>
    <row r="28" spans="1:140" s="670" customFormat="1" ht="16.5" customHeight="1">
      <c r="A28" s="1423"/>
      <c r="B28" s="675" t="s">
        <v>202</v>
      </c>
      <c r="C28" s="708"/>
      <c r="D28" s="709">
        <v>1</v>
      </c>
      <c r="E28" s="710">
        <v>1</v>
      </c>
      <c r="F28" s="708" t="s">
        <v>52</v>
      </c>
      <c r="G28" s="709">
        <v>3</v>
      </c>
      <c r="H28" s="710">
        <v>3</v>
      </c>
      <c r="I28" s="709" t="s">
        <v>675</v>
      </c>
      <c r="J28" s="710" t="s">
        <v>694</v>
      </c>
      <c r="K28" s="709" t="s">
        <v>52</v>
      </c>
      <c r="L28" s="711" t="s">
        <v>52</v>
      </c>
      <c r="M28" s="709" t="s">
        <v>52</v>
      </c>
      <c r="N28" s="708" t="s">
        <v>681</v>
      </c>
      <c r="O28" s="708" t="s">
        <v>52</v>
      </c>
      <c r="P28" s="710"/>
      <c r="Q28" s="709" t="s">
        <v>52</v>
      </c>
      <c r="R28" s="708" t="s">
        <v>681</v>
      </c>
      <c r="S28" s="708" t="s">
        <v>52</v>
      </c>
      <c r="T28" s="710"/>
      <c r="U28" s="712"/>
      <c r="V28" s="708" t="s">
        <v>52</v>
      </c>
      <c r="W28" s="710"/>
      <c r="X28" s="709"/>
      <c r="Y28" s="708" t="s">
        <v>52</v>
      </c>
      <c r="Z28" s="710"/>
      <c r="AA28" s="709" t="s">
        <v>52</v>
      </c>
      <c r="AB28" s="708" t="s">
        <v>52</v>
      </c>
      <c r="AC28" s="710" t="s">
        <v>52</v>
      </c>
      <c r="AD28" s="709" t="s">
        <v>52</v>
      </c>
      <c r="AE28" s="708" t="s">
        <v>52</v>
      </c>
      <c r="AF28" s="710" t="s">
        <v>52</v>
      </c>
      <c r="AG28" s="709" t="s">
        <v>52</v>
      </c>
      <c r="AH28" s="708" t="s">
        <v>52</v>
      </c>
      <c r="AI28" s="708" t="s">
        <v>52</v>
      </c>
      <c r="AJ28" s="711" t="s">
        <v>681</v>
      </c>
      <c r="AK28" s="710" t="s">
        <v>681</v>
      </c>
      <c r="AL28" s="709" t="s">
        <v>52</v>
      </c>
      <c r="AM28" s="713" t="s">
        <v>52</v>
      </c>
      <c r="AN28" s="714" t="s">
        <v>681</v>
      </c>
      <c r="AO28" s="708" t="s">
        <v>681</v>
      </c>
      <c r="AP28" s="708" t="s">
        <v>681</v>
      </c>
      <c r="AQ28" s="708" t="s">
        <v>52</v>
      </c>
      <c r="AR28" s="710" t="s">
        <v>681</v>
      </c>
      <c r="AS28" s="780" t="s">
        <v>52</v>
      </c>
      <c r="AT28" s="781" t="s">
        <v>699</v>
      </c>
      <c r="AU28" s="780" t="s">
        <v>52</v>
      </c>
      <c r="AV28" s="781"/>
      <c r="AW28" s="780" t="s">
        <v>52</v>
      </c>
      <c r="AX28" s="781"/>
      <c r="AY28" s="780">
        <v>16</v>
      </c>
      <c r="AZ28" s="781">
        <v>3</v>
      </c>
      <c r="BA28" s="780">
        <v>15</v>
      </c>
      <c r="BB28" s="781">
        <v>3</v>
      </c>
      <c r="BC28" s="780"/>
      <c r="BD28" s="782"/>
      <c r="BE28" s="782"/>
      <c r="BF28" s="781" t="s">
        <v>52</v>
      </c>
      <c r="BG28" s="780"/>
      <c r="BH28" s="782"/>
      <c r="BI28" s="782"/>
      <c r="BJ28" s="781" t="s">
        <v>52</v>
      </c>
      <c r="BK28" s="780" t="s">
        <v>52</v>
      </c>
      <c r="BL28" s="782"/>
      <c r="BM28" s="781"/>
      <c r="BN28" s="780" t="s">
        <v>52</v>
      </c>
      <c r="BO28" s="782"/>
      <c r="BP28" s="781"/>
      <c r="BQ28" s="780"/>
      <c r="BR28" s="782"/>
      <c r="BS28" s="781"/>
      <c r="BT28" s="780"/>
      <c r="BU28" s="782"/>
      <c r="BV28" s="781"/>
      <c r="BW28" s="780"/>
      <c r="BX28" s="782"/>
      <c r="BY28" s="782"/>
      <c r="BZ28" s="782"/>
      <c r="CA28" s="782"/>
      <c r="CB28" s="784"/>
      <c r="CC28" s="780"/>
      <c r="CD28" s="782"/>
      <c r="CE28" s="782"/>
      <c r="CF28" s="782"/>
      <c r="CG28" s="782"/>
      <c r="CH28" s="781"/>
      <c r="CI28" s="940"/>
      <c r="CJ28" s="782"/>
      <c r="CK28" s="782"/>
      <c r="CL28" s="782"/>
      <c r="CM28" s="782"/>
      <c r="CN28" s="782"/>
      <c r="CO28" s="780"/>
      <c r="CP28" s="782"/>
      <c r="CQ28" s="782"/>
      <c r="CR28" s="782"/>
      <c r="CS28" s="782"/>
      <c r="CT28" s="781"/>
      <c r="CU28" s="780" t="s">
        <v>675</v>
      </c>
      <c r="CV28" s="782"/>
      <c r="CW28" s="782"/>
      <c r="CX28" s="783"/>
      <c r="CY28" s="780" t="s">
        <v>675</v>
      </c>
      <c r="CZ28" s="782"/>
      <c r="DA28" s="784"/>
      <c r="DB28" s="783"/>
      <c r="DC28" s="780" t="s">
        <v>681</v>
      </c>
      <c r="DD28" s="710"/>
      <c r="DE28" s="838"/>
      <c r="DF28" s="780" t="s">
        <v>52</v>
      </c>
      <c r="DG28" s="782"/>
      <c r="DH28" s="781"/>
      <c r="DI28" s="838" t="s">
        <v>675</v>
      </c>
      <c r="DJ28" s="780" t="s">
        <v>52</v>
      </c>
      <c r="DK28" s="782" t="s">
        <v>52</v>
      </c>
      <c r="DL28" s="781"/>
      <c r="DM28" s="838" t="s">
        <v>675</v>
      </c>
      <c r="DN28" s="839"/>
      <c r="DO28" s="838"/>
      <c r="DP28" s="840"/>
      <c r="DQ28" s="841" t="s">
        <v>681</v>
      </c>
      <c r="DR28" s="838"/>
      <c r="DS28" s="841" t="s">
        <v>681</v>
      </c>
      <c r="DT28" s="838" t="s">
        <v>681</v>
      </c>
      <c r="DU28" s="839"/>
      <c r="DV28" s="838"/>
      <c r="DW28" s="840"/>
      <c r="DX28" s="841" t="s">
        <v>681</v>
      </c>
      <c r="DY28" s="838"/>
      <c r="DZ28" s="841" t="s">
        <v>681</v>
      </c>
      <c r="EA28" s="709"/>
      <c r="EB28" s="708"/>
      <c r="EC28" s="708">
        <v>1</v>
      </c>
      <c r="ED28" s="710">
        <v>6</v>
      </c>
      <c r="EE28" s="709"/>
      <c r="EF28" s="708"/>
      <c r="EG28" s="708">
        <v>1</v>
      </c>
      <c r="EH28" s="710">
        <v>5</v>
      </c>
      <c r="EI28" s="719" t="s">
        <v>175</v>
      </c>
      <c r="EJ28" s="720" t="s">
        <v>581</v>
      </c>
    </row>
    <row r="29" spans="1:140" s="670" customFormat="1" ht="16.5" customHeight="1">
      <c r="A29" s="1423"/>
      <c r="B29" s="675" t="s">
        <v>143</v>
      </c>
      <c r="C29" s="721"/>
      <c r="D29" s="722"/>
      <c r="E29" s="723"/>
      <c r="F29" s="721" t="s">
        <v>52</v>
      </c>
      <c r="G29" s="842">
        <v>2</v>
      </c>
      <c r="H29" s="723">
        <v>2</v>
      </c>
      <c r="I29" s="722"/>
      <c r="J29" s="723"/>
      <c r="K29" s="722" t="s">
        <v>52</v>
      </c>
      <c r="L29" s="724" t="s">
        <v>52</v>
      </c>
      <c r="M29" s="722"/>
      <c r="N29" s="721"/>
      <c r="O29" s="721"/>
      <c r="P29" s="723"/>
      <c r="Q29" s="722"/>
      <c r="R29" s="721"/>
      <c r="S29" s="721"/>
      <c r="T29" s="723"/>
      <c r="U29" s="725"/>
      <c r="V29" s="721"/>
      <c r="W29" s="723"/>
      <c r="X29" s="722"/>
      <c r="Y29" s="721"/>
      <c r="Z29" s="723"/>
      <c r="AA29" s="722" t="s">
        <v>52</v>
      </c>
      <c r="AB29" s="721" t="s">
        <v>52</v>
      </c>
      <c r="AC29" s="723" t="s">
        <v>52</v>
      </c>
      <c r="AD29" s="722" t="s">
        <v>52</v>
      </c>
      <c r="AE29" s="721" t="s">
        <v>52</v>
      </c>
      <c r="AF29" s="723" t="s">
        <v>52</v>
      </c>
      <c r="AG29" s="722" t="s">
        <v>52</v>
      </c>
      <c r="AH29" s="721" t="s">
        <v>52</v>
      </c>
      <c r="AI29" s="721" t="s">
        <v>52</v>
      </c>
      <c r="AJ29" s="724"/>
      <c r="AK29" s="723"/>
      <c r="AL29" s="684"/>
      <c r="AM29" s="695"/>
      <c r="AN29" s="696"/>
      <c r="AO29" s="689"/>
      <c r="AP29" s="689"/>
      <c r="AQ29" s="689"/>
      <c r="AR29" s="687"/>
      <c r="AS29" s="793" t="s">
        <v>52</v>
      </c>
      <c r="AT29" s="795"/>
      <c r="AU29" s="788"/>
      <c r="AV29" s="789" t="s">
        <v>52</v>
      </c>
      <c r="AW29" s="788"/>
      <c r="AX29" s="789" t="s">
        <v>52</v>
      </c>
      <c r="AY29" s="788"/>
      <c r="AZ29" s="789"/>
      <c r="BA29" s="788"/>
      <c r="BB29" s="789"/>
      <c r="BC29" s="788"/>
      <c r="BD29" s="790" t="s">
        <v>52</v>
      </c>
      <c r="BE29" s="790"/>
      <c r="BF29" s="789"/>
      <c r="BG29" s="788"/>
      <c r="BH29" s="790" t="s">
        <v>52</v>
      </c>
      <c r="BI29" s="790"/>
      <c r="BJ29" s="789"/>
      <c r="BK29" s="788" t="s">
        <v>52</v>
      </c>
      <c r="BL29" s="790"/>
      <c r="BM29" s="789"/>
      <c r="BN29" s="788" t="s">
        <v>52</v>
      </c>
      <c r="BO29" s="790"/>
      <c r="BP29" s="789"/>
      <c r="BQ29" s="788" t="s">
        <v>52</v>
      </c>
      <c r="BR29" s="790"/>
      <c r="BS29" s="789"/>
      <c r="BT29" s="788" t="s">
        <v>52</v>
      </c>
      <c r="BU29" s="790"/>
      <c r="BV29" s="789"/>
      <c r="BW29" s="788"/>
      <c r="BX29" s="790"/>
      <c r="BY29" s="790"/>
      <c r="BZ29" s="790"/>
      <c r="CA29" s="790"/>
      <c r="CB29" s="792"/>
      <c r="CC29" s="788"/>
      <c r="CD29" s="790"/>
      <c r="CE29" s="790"/>
      <c r="CF29" s="790"/>
      <c r="CG29" s="790"/>
      <c r="CH29" s="789"/>
      <c r="CI29" s="941"/>
      <c r="CJ29" s="790"/>
      <c r="CK29" s="790"/>
      <c r="CL29" s="790"/>
      <c r="CM29" s="790"/>
      <c r="CN29" s="790"/>
      <c r="CO29" s="788"/>
      <c r="CP29" s="790"/>
      <c r="CQ29" s="790"/>
      <c r="CR29" s="790"/>
      <c r="CS29" s="790"/>
      <c r="CT29" s="789"/>
      <c r="CU29" s="788" t="s">
        <v>675</v>
      </c>
      <c r="CV29" s="790"/>
      <c r="CW29" s="790"/>
      <c r="CX29" s="791"/>
      <c r="CY29" s="788" t="s">
        <v>675</v>
      </c>
      <c r="CZ29" s="790"/>
      <c r="DA29" s="792"/>
      <c r="DB29" s="791"/>
      <c r="DC29" s="788"/>
      <c r="DD29" s="723"/>
      <c r="DE29" s="788" t="s">
        <v>675</v>
      </c>
      <c r="DF29" s="788" t="s">
        <v>52</v>
      </c>
      <c r="DG29" s="790" t="s">
        <v>675</v>
      </c>
      <c r="DH29" s="789"/>
      <c r="DI29" s="788" t="s">
        <v>675</v>
      </c>
      <c r="DJ29" s="788" t="s">
        <v>52</v>
      </c>
      <c r="DK29" s="790" t="s">
        <v>675</v>
      </c>
      <c r="DL29" s="789"/>
      <c r="DM29" s="788"/>
      <c r="DN29" s="792"/>
      <c r="DO29" s="788"/>
      <c r="DP29" s="790"/>
      <c r="DQ29" s="789"/>
      <c r="DR29" s="788"/>
      <c r="DS29" s="789"/>
      <c r="DT29" s="788"/>
      <c r="DU29" s="792"/>
      <c r="DV29" s="788"/>
      <c r="DW29" s="790"/>
      <c r="DX29" s="789"/>
      <c r="DY29" s="788"/>
      <c r="DZ29" s="789"/>
      <c r="EA29" s="722"/>
      <c r="EB29" s="721"/>
      <c r="EC29" s="721"/>
      <c r="ED29" s="723">
        <v>5</v>
      </c>
      <c r="EE29" s="722"/>
      <c r="EF29" s="721"/>
      <c r="EG29" s="721"/>
      <c r="EH29" s="723">
        <v>6</v>
      </c>
      <c r="EI29" s="729" t="s">
        <v>170</v>
      </c>
      <c r="EJ29" s="730" t="s">
        <v>582</v>
      </c>
    </row>
    <row r="30" spans="1:140" s="670" customFormat="1" ht="16.5" customHeight="1">
      <c r="A30" s="1420"/>
      <c r="B30" s="678" t="s">
        <v>30</v>
      </c>
      <c r="C30" s="746"/>
      <c r="D30" s="745"/>
      <c r="E30" s="749"/>
      <c r="F30" s="746" t="s">
        <v>52</v>
      </c>
      <c r="G30" s="745">
        <v>2</v>
      </c>
      <c r="H30" s="749">
        <v>2</v>
      </c>
      <c r="I30" s="745"/>
      <c r="J30" s="749"/>
      <c r="K30" s="745" t="s">
        <v>52</v>
      </c>
      <c r="L30" s="748" t="s">
        <v>52</v>
      </c>
      <c r="M30" s="745" t="s">
        <v>52</v>
      </c>
      <c r="N30" s="746"/>
      <c r="O30" s="746"/>
      <c r="P30" s="749"/>
      <c r="Q30" s="745" t="s">
        <v>52</v>
      </c>
      <c r="R30" s="746"/>
      <c r="S30" s="746"/>
      <c r="T30" s="749"/>
      <c r="U30" s="766"/>
      <c r="V30" s="746" t="s">
        <v>52</v>
      </c>
      <c r="W30" s="749"/>
      <c r="X30" s="745"/>
      <c r="Y30" s="746" t="s">
        <v>52</v>
      </c>
      <c r="Z30" s="749"/>
      <c r="AA30" s="745"/>
      <c r="AB30" s="746" t="s">
        <v>52</v>
      </c>
      <c r="AC30" s="749"/>
      <c r="AD30" s="745"/>
      <c r="AE30" s="746" t="s">
        <v>52</v>
      </c>
      <c r="AF30" s="749"/>
      <c r="AG30" s="745" t="s">
        <v>52</v>
      </c>
      <c r="AH30" s="746" t="s">
        <v>52</v>
      </c>
      <c r="AI30" s="746" t="s">
        <v>52</v>
      </c>
      <c r="AJ30" s="748"/>
      <c r="AK30" s="749"/>
      <c r="AL30" s="745"/>
      <c r="AM30" s="767"/>
      <c r="AN30" s="768"/>
      <c r="AO30" s="746"/>
      <c r="AP30" s="746"/>
      <c r="AQ30" s="746"/>
      <c r="AR30" s="749"/>
      <c r="AS30" s="796" t="s">
        <v>52</v>
      </c>
      <c r="AT30" s="797" t="s">
        <v>700</v>
      </c>
      <c r="AU30" s="796" t="s">
        <v>675</v>
      </c>
      <c r="AV30" s="797"/>
      <c r="AW30" s="796" t="s">
        <v>675</v>
      </c>
      <c r="AX30" s="797"/>
      <c r="AY30" s="796">
        <v>4</v>
      </c>
      <c r="AZ30" s="797">
        <v>6</v>
      </c>
      <c r="BA30" s="796">
        <v>4</v>
      </c>
      <c r="BB30" s="797">
        <v>6</v>
      </c>
      <c r="BC30" s="796"/>
      <c r="BD30" s="798"/>
      <c r="BE30" s="798"/>
      <c r="BF30" s="797" t="s">
        <v>52</v>
      </c>
      <c r="BG30" s="796"/>
      <c r="BH30" s="798"/>
      <c r="BI30" s="798"/>
      <c r="BJ30" s="797" t="s">
        <v>52</v>
      </c>
      <c r="BK30" s="843" t="s">
        <v>52</v>
      </c>
      <c r="BL30" s="844"/>
      <c r="BM30" s="845"/>
      <c r="BN30" s="843" t="s">
        <v>52</v>
      </c>
      <c r="BO30" s="844"/>
      <c r="BP30" s="811" t="s">
        <v>675</v>
      </c>
      <c r="BQ30" s="810"/>
      <c r="BR30" s="844"/>
      <c r="BS30" s="845"/>
      <c r="BT30" s="810"/>
      <c r="BU30" s="844"/>
      <c r="BV30" s="845"/>
      <c r="BW30" s="796"/>
      <c r="BX30" s="798"/>
      <c r="BY30" s="798"/>
      <c r="BZ30" s="798"/>
      <c r="CA30" s="798"/>
      <c r="CB30" s="800"/>
      <c r="CC30" s="796"/>
      <c r="CD30" s="798"/>
      <c r="CE30" s="798"/>
      <c r="CF30" s="798"/>
      <c r="CG30" s="798"/>
      <c r="CH30" s="797"/>
      <c r="CI30" s="942"/>
      <c r="CJ30" s="798"/>
      <c r="CK30" s="798"/>
      <c r="CL30" s="798"/>
      <c r="CM30" s="798"/>
      <c r="CN30" s="798"/>
      <c r="CO30" s="796"/>
      <c r="CP30" s="798"/>
      <c r="CQ30" s="798"/>
      <c r="CR30" s="798"/>
      <c r="CS30" s="798"/>
      <c r="CT30" s="797"/>
      <c r="CU30" s="796" t="s">
        <v>675</v>
      </c>
      <c r="CV30" s="844"/>
      <c r="CW30" s="844"/>
      <c r="CX30" s="846"/>
      <c r="CY30" s="796" t="s">
        <v>675</v>
      </c>
      <c r="CZ30" s="844"/>
      <c r="DA30" s="847"/>
      <c r="DB30" s="846"/>
      <c r="DC30" s="843"/>
      <c r="DD30" s="723"/>
      <c r="DE30" s="796"/>
      <c r="DF30" s="788" t="s">
        <v>52</v>
      </c>
      <c r="DG30" s="798" t="s">
        <v>52</v>
      </c>
      <c r="DH30" s="845"/>
      <c r="DI30" s="796"/>
      <c r="DJ30" s="788" t="s">
        <v>52</v>
      </c>
      <c r="DK30" s="798" t="s">
        <v>52</v>
      </c>
      <c r="DL30" s="845"/>
      <c r="DM30" s="796"/>
      <c r="DN30" s="800"/>
      <c r="DO30" s="843"/>
      <c r="DP30" s="844"/>
      <c r="DQ30" s="845"/>
      <c r="DR30" s="843"/>
      <c r="DS30" s="845"/>
      <c r="DT30" s="796"/>
      <c r="DU30" s="800"/>
      <c r="DV30" s="843"/>
      <c r="DW30" s="844"/>
      <c r="DX30" s="845"/>
      <c r="DY30" s="843"/>
      <c r="DZ30" s="845"/>
      <c r="EA30" s="722"/>
      <c r="EB30" s="721"/>
      <c r="EC30" s="721"/>
      <c r="ED30" s="723">
        <v>1</v>
      </c>
      <c r="EE30" s="722"/>
      <c r="EF30" s="721"/>
      <c r="EG30" s="721"/>
      <c r="EH30" s="723">
        <v>1</v>
      </c>
      <c r="EI30" s="729" t="s">
        <v>304</v>
      </c>
      <c r="EJ30" s="730" t="s">
        <v>583</v>
      </c>
    </row>
    <row r="31" spans="1:140" s="670" customFormat="1" ht="16.5" customHeight="1">
      <c r="A31" s="1419" t="s">
        <v>156</v>
      </c>
      <c r="B31" s="677" t="s">
        <v>145</v>
      </c>
      <c r="C31" s="754" t="s">
        <v>52</v>
      </c>
      <c r="D31" s="755">
        <v>1</v>
      </c>
      <c r="E31" s="756">
        <v>1</v>
      </c>
      <c r="F31" s="754" t="s">
        <v>701</v>
      </c>
      <c r="G31" s="755">
        <v>1</v>
      </c>
      <c r="H31" s="756">
        <v>1</v>
      </c>
      <c r="I31" s="755"/>
      <c r="J31" s="756"/>
      <c r="K31" s="755" t="s">
        <v>52</v>
      </c>
      <c r="L31" s="757" t="s">
        <v>52</v>
      </c>
      <c r="M31" s="755" t="s">
        <v>52</v>
      </c>
      <c r="N31" s="754"/>
      <c r="O31" s="754" t="s">
        <v>52</v>
      </c>
      <c r="P31" s="756"/>
      <c r="Q31" s="755" t="s">
        <v>52</v>
      </c>
      <c r="R31" s="754"/>
      <c r="S31" s="754" t="s">
        <v>52</v>
      </c>
      <c r="T31" s="756"/>
      <c r="U31" s="758"/>
      <c r="V31" s="754"/>
      <c r="W31" s="756"/>
      <c r="X31" s="755"/>
      <c r="Y31" s="754"/>
      <c r="Z31" s="756"/>
      <c r="AA31" s="755" t="s">
        <v>701</v>
      </c>
      <c r="AB31" s="754" t="s">
        <v>52</v>
      </c>
      <c r="AC31" s="756" t="s">
        <v>701</v>
      </c>
      <c r="AD31" s="755" t="s">
        <v>701</v>
      </c>
      <c r="AE31" s="754" t="s">
        <v>52</v>
      </c>
      <c r="AF31" s="756" t="s">
        <v>701</v>
      </c>
      <c r="AG31" s="755" t="s">
        <v>52</v>
      </c>
      <c r="AH31" s="754" t="s">
        <v>52</v>
      </c>
      <c r="AI31" s="754" t="s">
        <v>52</v>
      </c>
      <c r="AJ31" s="757"/>
      <c r="AK31" s="756" t="s">
        <v>701</v>
      </c>
      <c r="AL31" s="755" t="s">
        <v>52</v>
      </c>
      <c r="AM31" s="759" t="s">
        <v>52</v>
      </c>
      <c r="AN31" s="848" t="s">
        <v>701</v>
      </c>
      <c r="AO31" s="754" t="s">
        <v>701</v>
      </c>
      <c r="AP31" s="754" t="s">
        <v>701</v>
      </c>
      <c r="AQ31" s="754" t="s">
        <v>701</v>
      </c>
      <c r="AR31" s="849"/>
      <c r="AS31" s="776" t="s">
        <v>52</v>
      </c>
      <c r="AT31" s="820" t="s">
        <v>702</v>
      </c>
      <c r="AU31" s="776"/>
      <c r="AV31" s="820" t="s">
        <v>52</v>
      </c>
      <c r="AW31" s="776"/>
      <c r="AX31" s="820" t="s">
        <v>52</v>
      </c>
      <c r="AY31" s="776">
        <v>23</v>
      </c>
      <c r="AZ31" s="820">
        <v>14</v>
      </c>
      <c r="BA31" s="776">
        <v>59</v>
      </c>
      <c r="BB31" s="820">
        <v>19</v>
      </c>
      <c r="BC31" s="776"/>
      <c r="BD31" s="819" t="s">
        <v>701</v>
      </c>
      <c r="BE31" s="819"/>
      <c r="BF31" s="820"/>
      <c r="BG31" s="776"/>
      <c r="BH31" s="819" t="s">
        <v>701</v>
      </c>
      <c r="BI31" s="819"/>
      <c r="BJ31" s="820"/>
      <c r="BK31" s="776" t="s">
        <v>52</v>
      </c>
      <c r="BL31" s="819"/>
      <c r="BM31" s="820"/>
      <c r="BN31" s="776" t="s">
        <v>52</v>
      </c>
      <c r="BO31" s="819"/>
      <c r="BP31" s="820"/>
      <c r="BQ31" s="776"/>
      <c r="BR31" s="819"/>
      <c r="BS31" s="820"/>
      <c r="BT31" s="776"/>
      <c r="BU31" s="819"/>
      <c r="BV31" s="820"/>
      <c r="BW31" s="776"/>
      <c r="BX31" s="819"/>
      <c r="BY31" s="819"/>
      <c r="BZ31" s="819"/>
      <c r="CA31" s="819"/>
      <c r="CB31" s="821"/>
      <c r="CC31" s="776"/>
      <c r="CD31" s="819"/>
      <c r="CE31" s="819"/>
      <c r="CF31" s="819"/>
      <c r="CG31" s="819"/>
      <c r="CH31" s="820"/>
      <c r="CI31" s="946"/>
      <c r="CJ31" s="819"/>
      <c r="CK31" s="819"/>
      <c r="CL31" s="819"/>
      <c r="CM31" s="819"/>
      <c r="CN31" s="819"/>
      <c r="CO31" s="776"/>
      <c r="CP31" s="819"/>
      <c r="CQ31" s="819"/>
      <c r="CR31" s="819"/>
      <c r="CS31" s="819"/>
      <c r="CT31" s="820"/>
      <c r="CU31" s="776"/>
      <c r="CV31" s="819" t="s">
        <v>701</v>
      </c>
      <c r="CW31" s="819" t="s">
        <v>701</v>
      </c>
      <c r="CX31" s="850"/>
      <c r="CY31" s="776"/>
      <c r="CZ31" s="819" t="s">
        <v>701</v>
      </c>
      <c r="DA31" s="821" t="s">
        <v>701</v>
      </c>
      <c r="DB31" s="850"/>
      <c r="DC31" s="776"/>
      <c r="DD31" s="756"/>
      <c r="DE31" s="776"/>
      <c r="DF31" s="776" t="s">
        <v>52</v>
      </c>
      <c r="DG31" s="819" t="s">
        <v>701</v>
      </c>
      <c r="DH31" s="820"/>
      <c r="DI31" s="776"/>
      <c r="DJ31" s="776" t="s">
        <v>52</v>
      </c>
      <c r="DK31" s="819" t="s">
        <v>701</v>
      </c>
      <c r="DL31" s="820"/>
      <c r="DM31" s="776" t="s">
        <v>52</v>
      </c>
      <c r="DN31" s="821"/>
      <c r="DO31" s="776"/>
      <c r="DP31" s="819"/>
      <c r="DQ31" s="820" t="s">
        <v>52</v>
      </c>
      <c r="DR31" s="776"/>
      <c r="DS31" s="820"/>
      <c r="DT31" s="776" t="s">
        <v>52</v>
      </c>
      <c r="DU31" s="821"/>
      <c r="DV31" s="776"/>
      <c r="DW31" s="819"/>
      <c r="DX31" s="820" t="s">
        <v>52</v>
      </c>
      <c r="DY31" s="776"/>
      <c r="DZ31" s="820"/>
      <c r="EA31" s="755"/>
      <c r="EB31" s="754">
        <v>1</v>
      </c>
      <c r="EC31" s="754"/>
      <c r="ED31" s="756">
        <v>11</v>
      </c>
      <c r="EE31" s="755"/>
      <c r="EF31" s="754">
        <v>1</v>
      </c>
      <c r="EG31" s="754"/>
      <c r="EH31" s="756">
        <v>12</v>
      </c>
      <c r="EI31" s="706" t="s">
        <v>172</v>
      </c>
      <c r="EJ31" s="707" t="s">
        <v>584</v>
      </c>
    </row>
    <row r="32" spans="1:143" s="670" customFormat="1" ht="16.5" customHeight="1">
      <c r="A32" s="1423"/>
      <c r="B32" s="675" t="s">
        <v>144</v>
      </c>
      <c r="C32" s="708"/>
      <c r="D32" s="709">
        <v>1</v>
      </c>
      <c r="E32" s="710">
        <v>1</v>
      </c>
      <c r="F32" s="708"/>
      <c r="G32" s="709"/>
      <c r="H32" s="710"/>
      <c r="I32" s="709"/>
      <c r="J32" s="710"/>
      <c r="K32" s="709" t="s">
        <v>52</v>
      </c>
      <c r="L32" s="711" t="s">
        <v>52</v>
      </c>
      <c r="M32" s="709" t="s">
        <v>52</v>
      </c>
      <c r="N32" s="708"/>
      <c r="O32" s="708" t="s">
        <v>52</v>
      </c>
      <c r="P32" s="710"/>
      <c r="Q32" s="709" t="s">
        <v>52</v>
      </c>
      <c r="R32" s="708"/>
      <c r="S32" s="708" t="s">
        <v>52</v>
      </c>
      <c r="T32" s="710"/>
      <c r="U32" s="712"/>
      <c r="V32" s="708" t="s">
        <v>52</v>
      </c>
      <c r="W32" s="710"/>
      <c r="X32" s="709"/>
      <c r="Y32" s="708" t="s">
        <v>52</v>
      </c>
      <c r="Z32" s="710"/>
      <c r="AA32" s="709"/>
      <c r="AB32" s="708" t="s">
        <v>52</v>
      </c>
      <c r="AC32" s="710"/>
      <c r="AD32" s="709"/>
      <c r="AE32" s="708" t="s">
        <v>52</v>
      </c>
      <c r="AF32" s="710"/>
      <c r="AG32" s="709" t="s">
        <v>52</v>
      </c>
      <c r="AH32" s="708" t="s">
        <v>52</v>
      </c>
      <c r="AI32" s="708" t="s">
        <v>52</v>
      </c>
      <c r="AJ32" s="708" t="s">
        <v>52</v>
      </c>
      <c r="AK32" s="710"/>
      <c r="AL32" s="709" t="s">
        <v>52</v>
      </c>
      <c r="AM32" s="713" t="s">
        <v>52</v>
      </c>
      <c r="AN32" s="713" t="s">
        <v>52</v>
      </c>
      <c r="AO32" s="708"/>
      <c r="AP32" s="708"/>
      <c r="AQ32" s="708"/>
      <c r="AR32" s="710"/>
      <c r="AS32" s="780" t="s">
        <v>52</v>
      </c>
      <c r="AT32" s="781" t="s">
        <v>707</v>
      </c>
      <c r="AU32" s="780"/>
      <c r="AV32" s="781" t="s">
        <v>52</v>
      </c>
      <c r="AW32" s="780"/>
      <c r="AX32" s="781" t="s">
        <v>52</v>
      </c>
      <c r="AY32" s="780">
        <v>1</v>
      </c>
      <c r="AZ32" s="781"/>
      <c r="BA32" s="780">
        <v>1</v>
      </c>
      <c r="BB32" s="781"/>
      <c r="BC32" s="780" t="s">
        <v>52</v>
      </c>
      <c r="BD32" s="782"/>
      <c r="BE32" s="782"/>
      <c r="BF32" s="781" t="s">
        <v>52</v>
      </c>
      <c r="BG32" s="780" t="s">
        <v>52</v>
      </c>
      <c r="BH32" s="782"/>
      <c r="BI32" s="782"/>
      <c r="BJ32" s="781" t="s">
        <v>52</v>
      </c>
      <c r="BK32" s="780" t="s">
        <v>52</v>
      </c>
      <c r="BL32" s="782"/>
      <c r="BM32" s="781"/>
      <c r="BN32" s="780" t="s">
        <v>52</v>
      </c>
      <c r="BO32" s="782"/>
      <c r="BP32" s="781"/>
      <c r="BQ32" s="780"/>
      <c r="BR32" s="782"/>
      <c r="BS32" s="781"/>
      <c r="BT32" s="780"/>
      <c r="BU32" s="782"/>
      <c r="BV32" s="781"/>
      <c r="BW32" s="780"/>
      <c r="BX32" s="782"/>
      <c r="BY32" s="782"/>
      <c r="BZ32" s="782"/>
      <c r="CA32" s="782"/>
      <c r="CB32" s="784"/>
      <c r="CC32" s="780"/>
      <c r="CD32" s="782"/>
      <c r="CE32" s="782"/>
      <c r="CF32" s="782"/>
      <c r="CG32" s="782"/>
      <c r="CH32" s="781"/>
      <c r="CI32" s="940"/>
      <c r="CJ32" s="782"/>
      <c r="CK32" s="782"/>
      <c r="CL32" s="782"/>
      <c r="CM32" s="782"/>
      <c r="CN32" s="782"/>
      <c r="CO32" s="780"/>
      <c r="CP32" s="782"/>
      <c r="CQ32" s="782"/>
      <c r="CR32" s="782"/>
      <c r="CS32" s="782"/>
      <c r="CT32" s="781"/>
      <c r="CU32" s="780"/>
      <c r="CV32" s="782"/>
      <c r="CW32" s="782" t="s">
        <v>675</v>
      </c>
      <c r="CX32" s="783"/>
      <c r="CY32" s="780"/>
      <c r="CZ32" s="782"/>
      <c r="DA32" s="784" t="s">
        <v>675</v>
      </c>
      <c r="DB32" s="783"/>
      <c r="DC32" s="780"/>
      <c r="DD32" s="710"/>
      <c r="DE32" s="780"/>
      <c r="DF32" s="780" t="s">
        <v>52</v>
      </c>
      <c r="DG32" s="782" t="s">
        <v>52</v>
      </c>
      <c r="DH32" s="781"/>
      <c r="DI32" s="780"/>
      <c r="DJ32" s="780" t="s">
        <v>52</v>
      </c>
      <c r="DK32" s="782" t="s">
        <v>52</v>
      </c>
      <c r="DL32" s="781"/>
      <c r="DM32" s="780" t="s">
        <v>675</v>
      </c>
      <c r="DN32" s="784"/>
      <c r="DO32" s="780"/>
      <c r="DP32" s="782"/>
      <c r="DQ32" s="781" t="s">
        <v>52</v>
      </c>
      <c r="DR32" s="780" t="s">
        <v>52</v>
      </c>
      <c r="DS32" s="781" t="s">
        <v>52</v>
      </c>
      <c r="DT32" s="780" t="s">
        <v>52</v>
      </c>
      <c r="DU32" s="784"/>
      <c r="DV32" s="780"/>
      <c r="DW32" s="782"/>
      <c r="DX32" s="781" t="s">
        <v>52</v>
      </c>
      <c r="DY32" s="780" t="s">
        <v>52</v>
      </c>
      <c r="DZ32" s="781" t="s">
        <v>52</v>
      </c>
      <c r="EA32" s="709"/>
      <c r="EB32" s="708"/>
      <c r="EC32" s="708"/>
      <c r="ED32" s="710">
        <v>9</v>
      </c>
      <c r="EE32" s="709"/>
      <c r="EF32" s="708"/>
      <c r="EG32" s="708"/>
      <c r="EH32" s="710">
        <v>8</v>
      </c>
      <c r="EI32" s="719" t="s">
        <v>191</v>
      </c>
      <c r="EJ32" s="720" t="s">
        <v>585</v>
      </c>
      <c r="EK32" s="672"/>
      <c r="EL32" s="672"/>
      <c r="EM32" s="672"/>
    </row>
    <row r="33" spans="1:140" s="670" customFormat="1" ht="16.5" customHeight="1">
      <c r="A33" s="1423"/>
      <c r="B33" s="674" t="s">
        <v>146</v>
      </c>
      <c r="C33" s="721"/>
      <c r="D33" s="722"/>
      <c r="E33" s="723"/>
      <c r="F33" s="721"/>
      <c r="G33" s="722"/>
      <c r="H33" s="723"/>
      <c r="I33" s="722"/>
      <c r="J33" s="723"/>
      <c r="K33" s="722" t="s">
        <v>52</v>
      </c>
      <c r="L33" s="724" t="s">
        <v>52</v>
      </c>
      <c r="M33" s="722" t="s">
        <v>677</v>
      </c>
      <c r="N33" s="721" t="s">
        <v>677</v>
      </c>
      <c r="O33" s="721"/>
      <c r="P33" s="723"/>
      <c r="Q33" s="722" t="s">
        <v>677</v>
      </c>
      <c r="R33" s="721" t="s">
        <v>677</v>
      </c>
      <c r="S33" s="721"/>
      <c r="T33" s="723"/>
      <c r="U33" s="725"/>
      <c r="V33" s="851"/>
      <c r="W33" s="723"/>
      <c r="X33" s="722"/>
      <c r="Y33" s="851"/>
      <c r="Z33" s="723"/>
      <c r="AA33" s="709"/>
      <c r="AB33" s="721" t="s">
        <v>52</v>
      </c>
      <c r="AC33" s="723"/>
      <c r="AD33" s="709"/>
      <c r="AE33" s="708" t="s">
        <v>52</v>
      </c>
      <c r="AF33" s="723"/>
      <c r="AG33" s="709" t="s">
        <v>703</v>
      </c>
      <c r="AH33" s="708" t="s">
        <v>703</v>
      </c>
      <c r="AI33" s="721" t="s">
        <v>52</v>
      </c>
      <c r="AJ33" s="724"/>
      <c r="AK33" s="723"/>
      <c r="AL33" s="722" t="s">
        <v>52</v>
      </c>
      <c r="AM33" s="726" t="s">
        <v>52</v>
      </c>
      <c r="AN33" s="714" t="s">
        <v>703</v>
      </c>
      <c r="AO33" s="708" t="s">
        <v>703</v>
      </c>
      <c r="AP33" s="708" t="s">
        <v>703</v>
      </c>
      <c r="AQ33" s="721" t="s">
        <v>52</v>
      </c>
      <c r="AR33" s="723"/>
      <c r="AS33" s="788" t="s">
        <v>52</v>
      </c>
      <c r="AT33" s="789" t="s">
        <v>704</v>
      </c>
      <c r="AU33" s="788"/>
      <c r="AV33" s="789" t="s">
        <v>52</v>
      </c>
      <c r="AW33" s="788"/>
      <c r="AX33" s="789" t="s">
        <v>52</v>
      </c>
      <c r="AY33" s="788">
        <v>10</v>
      </c>
      <c r="AZ33" s="789"/>
      <c r="BA33" s="780">
        <v>11</v>
      </c>
      <c r="BB33" s="789"/>
      <c r="BC33" s="788"/>
      <c r="BD33" s="790"/>
      <c r="BE33" s="790"/>
      <c r="BF33" s="789" t="s">
        <v>677</v>
      </c>
      <c r="BG33" s="788"/>
      <c r="BH33" s="790"/>
      <c r="BI33" s="790"/>
      <c r="BJ33" s="789" t="s">
        <v>677</v>
      </c>
      <c r="BK33" s="788" t="s">
        <v>52</v>
      </c>
      <c r="BL33" s="790"/>
      <c r="BM33" s="789"/>
      <c r="BN33" s="788" t="s">
        <v>52</v>
      </c>
      <c r="BO33" s="790"/>
      <c r="BP33" s="789"/>
      <c r="BQ33" s="788" t="s">
        <v>52</v>
      </c>
      <c r="BR33" s="790"/>
      <c r="BS33" s="789"/>
      <c r="BT33" s="788" t="s">
        <v>52</v>
      </c>
      <c r="BU33" s="790"/>
      <c r="BV33" s="789"/>
      <c r="BW33" s="788"/>
      <c r="BX33" s="790"/>
      <c r="BY33" s="790"/>
      <c r="BZ33" s="790"/>
      <c r="CA33" s="790"/>
      <c r="CB33" s="792"/>
      <c r="CC33" s="788"/>
      <c r="CD33" s="790"/>
      <c r="CE33" s="790"/>
      <c r="CF33" s="790"/>
      <c r="CG33" s="790"/>
      <c r="CH33" s="789"/>
      <c r="CI33" s="941"/>
      <c r="CJ33" s="790"/>
      <c r="CK33" s="790"/>
      <c r="CL33" s="790"/>
      <c r="CM33" s="790"/>
      <c r="CN33" s="790"/>
      <c r="CO33" s="788"/>
      <c r="CP33" s="790"/>
      <c r="CQ33" s="790"/>
      <c r="CR33" s="790"/>
      <c r="CS33" s="790"/>
      <c r="CT33" s="789"/>
      <c r="CU33" s="788"/>
      <c r="CV33" s="790"/>
      <c r="CW33" s="782" t="s">
        <v>703</v>
      </c>
      <c r="CX33" s="791"/>
      <c r="CY33" s="788"/>
      <c r="CZ33" s="790"/>
      <c r="DA33" s="784" t="s">
        <v>703</v>
      </c>
      <c r="DB33" s="791"/>
      <c r="DC33" s="788"/>
      <c r="DD33" s="723"/>
      <c r="DE33" s="788"/>
      <c r="DF33" s="788" t="s">
        <v>52</v>
      </c>
      <c r="DG33" s="790"/>
      <c r="DH33" s="789" t="s">
        <v>677</v>
      </c>
      <c r="DI33" s="788"/>
      <c r="DJ33" s="788" t="s">
        <v>52</v>
      </c>
      <c r="DK33" s="790"/>
      <c r="DL33" s="789" t="s">
        <v>677</v>
      </c>
      <c r="DM33" s="788" t="s">
        <v>52</v>
      </c>
      <c r="DN33" s="792"/>
      <c r="DO33" s="788"/>
      <c r="DP33" s="790"/>
      <c r="DQ33" s="789" t="s">
        <v>52</v>
      </c>
      <c r="DR33" s="780" t="s">
        <v>703</v>
      </c>
      <c r="DS33" s="781" t="s">
        <v>703</v>
      </c>
      <c r="DT33" s="788" t="s">
        <v>52</v>
      </c>
      <c r="DU33" s="792"/>
      <c r="DV33" s="788"/>
      <c r="DW33" s="790"/>
      <c r="DX33" s="789" t="s">
        <v>52</v>
      </c>
      <c r="DY33" s="780" t="s">
        <v>703</v>
      </c>
      <c r="DZ33" s="781" t="s">
        <v>703</v>
      </c>
      <c r="EA33" s="722"/>
      <c r="EB33" s="721"/>
      <c r="EC33" s="721"/>
      <c r="ED33" s="723">
        <v>7</v>
      </c>
      <c r="EE33" s="722"/>
      <c r="EF33" s="721"/>
      <c r="EG33" s="721"/>
      <c r="EH33" s="723">
        <v>7</v>
      </c>
      <c r="EI33" s="729" t="s">
        <v>170</v>
      </c>
      <c r="EJ33" s="730" t="s">
        <v>586</v>
      </c>
    </row>
    <row r="34" spans="1:140" s="670" customFormat="1" ht="16.5" customHeight="1">
      <c r="A34" s="1423"/>
      <c r="B34" s="681" t="s">
        <v>443</v>
      </c>
      <c r="C34" s="852"/>
      <c r="D34" s="853">
        <v>2</v>
      </c>
      <c r="E34" s="854">
        <v>2</v>
      </c>
      <c r="F34" s="852"/>
      <c r="G34" s="853"/>
      <c r="H34" s="854"/>
      <c r="I34" s="853"/>
      <c r="J34" s="854"/>
      <c r="K34" s="853" t="s">
        <v>52</v>
      </c>
      <c r="L34" s="855" t="s">
        <v>52</v>
      </c>
      <c r="M34" s="856" t="s">
        <v>52</v>
      </c>
      <c r="N34" s="857" t="s">
        <v>52</v>
      </c>
      <c r="O34" s="857"/>
      <c r="P34" s="858"/>
      <c r="Q34" s="856" t="s">
        <v>52</v>
      </c>
      <c r="R34" s="857" t="s">
        <v>52</v>
      </c>
      <c r="S34" s="857"/>
      <c r="T34" s="858"/>
      <c r="U34" s="859"/>
      <c r="V34" s="852" t="s">
        <v>52</v>
      </c>
      <c r="W34" s="854"/>
      <c r="X34" s="853"/>
      <c r="Y34" s="852" t="s">
        <v>52</v>
      </c>
      <c r="Z34" s="854"/>
      <c r="AA34" s="853"/>
      <c r="AB34" s="852" t="s">
        <v>52</v>
      </c>
      <c r="AC34" s="854"/>
      <c r="AD34" s="853"/>
      <c r="AE34" s="852" t="s">
        <v>52</v>
      </c>
      <c r="AF34" s="854"/>
      <c r="AG34" s="853" t="s">
        <v>52</v>
      </c>
      <c r="AH34" s="852" t="s">
        <v>52</v>
      </c>
      <c r="AI34" s="852" t="s">
        <v>52</v>
      </c>
      <c r="AJ34" s="855"/>
      <c r="AK34" s="854"/>
      <c r="AL34" s="853" t="s">
        <v>52</v>
      </c>
      <c r="AM34" s="860" t="s">
        <v>52</v>
      </c>
      <c r="AN34" s="861"/>
      <c r="AO34" s="852"/>
      <c r="AP34" s="852"/>
      <c r="AQ34" s="852" t="s">
        <v>52</v>
      </c>
      <c r="AR34" s="854"/>
      <c r="AS34" s="862" t="s">
        <v>52</v>
      </c>
      <c r="AT34" s="863" t="s">
        <v>442</v>
      </c>
      <c r="AU34" s="862"/>
      <c r="AV34" s="863" t="s">
        <v>52</v>
      </c>
      <c r="AW34" s="862"/>
      <c r="AX34" s="863" t="s">
        <v>52</v>
      </c>
      <c r="AY34" s="862">
        <v>28</v>
      </c>
      <c r="AZ34" s="863">
        <v>26</v>
      </c>
      <c r="BA34" s="862">
        <v>28</v>
      </c>
      <c r="BB34" s="863">
        <v>26</v>
      </c>
      <c r="BC34" s="862"/>
      <c r="BD34" s="864"/>
      <c r="BE34" s="864"/>
      <c r="BF34" s="863" t="s">
        <v>52</v>
      </c>
      <c r="BG34" s="862"/>
      <c r="BH34" s="864"/>
      <c r="BI34" s="864"/>
      <c r="BJ34" s="863" t="s">
        <v>52</v>
      </c>
      <c r="BK34" s="862" t="s">
        <v>52</v>
      </c>
      <c r="BL34" s="864"/>
      <c r="BM34" s="863"/>
      <c r="BN34" s="862" t="s">
        <v>52</v>
      </c>
      <c r="BO34" s="864"/>
      <c r="BP34" s="863"/>
      <c r="BQ34" s="862"/>
      <c r="BR34" s="864"/>
      <c r="BS34" s="863" t="s">
        <v>52</v>
      </c>
      <c r="BT34" s="862"/>
      <c r="BU34" s="864"/>
      <c r="BV34" s="863" t="s">
        <v>52</v>
      </c>
      <c r="BW34" s="862"/>
      <c r="BX34" s="864"/>
      <c r="BY34" s="864"/>
      <c r="BZ34" s="864"/>
      <c r="CA34" s="864"/>
      <c r="CB34" s="866"/>
      <c r="CC34" s="952"/>
      <c r="CD34" s="864"/>
      <c r="CE34" s="864"/>
      <c r="CF34" s="864"/>
      <c r="CG34" s="864"/>
      <c r="CH34" s="953"/>
      <c r="CI34" s="947"/>
      <c r="CJ34" s="864"/>
      <c r="CK34" s="864"/>
      <c r="CL34" s="864"/>
      <c r="CM34" s="864"/>
      <c r="CN34" s="864"/>
      <c r="CO34" s="862"/>
      <c r="CP34" s="864"/>
      <c r="CQ34" s="864"/>
      <c r="CR34" s="864"/>
      <c r="CS34" s="864"/>
      <c r="CT34" s="863"/>
      <c r="CU34" s="862"/>
      <c r="CV34" s="864" t="s">
        <v>52</v>
      </c>
      <c r="CW34" s="864" t="s">
        <v>52</v>
      </c>
      <c r="CX34" s="865"/>
      <c r="CY34" s="862"/>
      <c r="CZ34" s="864" t="s">
        <v>52</v>
      </c>
      <c r="DA34" s="866" t="s">
        <v>52</v>
      </c>
      <c r="DB34" s="865"/>
      <c r="DC34" s="862"/>
      <c r="DD34" s="854"/>
      <c r="DE34" s="862" t="s">
        <v>52</v>
      </c>
      <c r="DF34" s="862" t="s">
        <v>52</v>
      </c>
      <c r="DG34" s="864" t="s">
        <v>52</v>
      </c>
      <c r="DH34" s="863"/>
      <c r="DI34" s="862"/>
      <c r="DJ34" s="862" t="s">
        <v>52</v>
      </c>
      <c r="DK34" s="864" t="s">
        <v>52</v>
      </c>
      <c r="DL34" s="863"/>
      <c r="DM34" s="862"/>
      <c r="DN34" s="866"/>
      <c r="DO34" s="862"/>
      <c r="DP34" s="864"/>
      <c r="DQ34" s="863"/>
      <c r="DR34" s="862"/>
      <c r="DS34" s="863"/>
      <c r="DT34" s="862"/>
      <c r="DU34" s="866"/>
      <c r="DV34" s="862"/>
      <c r="DW34" s="864"/>
      <c r="DX34" s="863"/>
      <c r="DY34" s="862"/>
      <c r="DZ34" s="863"/>
      <c r="EA34" s="853"/>
      <c r="EB34" s="852"/>
      <c r="EC34" s="852">
        <v>1</v>
      </c>
      <c r="ED34" s="854">
        <v>5</v>
      </c>
      <c r="EE34" s="853"/>
      <c r="EF34" s="852"/>
      <c r="EG34" s="852">
        <v>1</v>
      </c>
      <c r="EH34" s="854">
        <v>5</v>
      </c>
      <c r="EI34" s="867" t="s">
        <v>441</v>
      </c>
      <c r="EJ34" s="868" t="s">
        <v>440</v>
      </c>
    </row>
    <row r="35" spans="1:140" s="670" customFormat="1" ht="16.5" customHeight="1">
      <c r="A35" s="1423"/>
      <c r="B35" s="674" t="s">
        <v>187</v>
      </c>
      <c r="C35" s="721" t="s">
        <v>52</v>
      </c>
      <c r="D35" s="722">
        <v>2</v>
      </c>
      <c r="E35" s="723">
        <v>2</v>
      </c>
      <c r="F35" s="721"/>
      <c r="G35" s="722"/>
      <c r="H35" s="723"/>
      <c r="I35" s="722"/>
      <c r="J35" s="723"/>
      <c r="K35" s="722" t="s">
        <v>52</v>
      </c>
      <c r="L35" s="724" t="s">
        <v>52</v>
      </c>
      <c r="M35" s="722" t="s">
        <v>52</v>
      </c>
      <c r="N35" s="721"/>
      <c r="O35" s="721" t="s">
        <v>52</v>
      </c>
      <c r="P35" s="723"/>
      <c r="Q35" s="722" t="s">
        <v>52</v>
      </c>
      <c r="R35" s="721"/>
      <c r="S35" s="721" t="s">
        <v>52</v>
      </c>
      <c r="T35" s="723"/>
      <c r="U35" s="725"/>
      <c r="V35" s="721" t="s">
        <v>52</v>
      </c>
      <c r="W35" s="723" t="s">
        <v>52</v>
      </c>
      <c r="X35" s="722"/>
      <c r="Y35" s="721" t="s">
        <v>52</v>
      </c>
      <c r="Z35" s="723" t="s">
        <v>52</v>
      </c>
      <c r="AA35" s="722"/>
      <c r="AB35" s="721" t="s">
        <v>52</v>
      </c>
      <c r="AC35" s="723" t="s">
        <v>52</v>
      </c>
      <c r="AD35" s="722"/>
      <c r="AE35" s="721" t="s">
        <v>52</v>
      </c>
      <c r="AF35" s="723" t="s">
        <v>52</v>
      </c>
      <c r="AG35" s="722" t="s">
        <v>52</v>
      </c>
      <c r="AH35" s="721" t="s">
        <v>52</v>
      </c>
      <c r="AI35" s="721" t="s">
        <v>52</v>
      </c>
      <c r="AJ35" s="724"/>
      <c r="AK35" s="723"/>
      <c r="AL35" s="722" t="s">
        <v>52</v>
      </c>
      <c r="AM35" s="726" t="s">
        <v>52</v>
      </c>
      <c r="AN35" s="727"/>
      <c r="AO35" s="721"/>
      <c r="AP35" s="721"/>
      <c r="AQ35" s="721" t="s">
        <v>52</v>
      </c>
      <c r="AR35" s="723" t="s">
        <v>52</v>
      </c>
      <c r="AS35" s="788" t="s">
        <v>52</v>
      </c>
      <c r="AT35" s="789" t="s">
        <v>699</v>
      </c>
      <c r="AU35" s="788"/>
      <c r="AV35" s="789" t="s">
        <v>52</v>
      </c>
      <c r="AW35" s="788"/>
      <c r="AX35" s="789" t="s">
        <v>52</v>
      </c>
      <c r="AY35" s="780">
        <v>9</v>
      </c>
      <c r="AZ35" s="789"/>
      <c r="BA35" s="780">
        <v>9</v>
      </c>
      <c r="BB35" s="789"/>
      <c r="BC35" s="788"/>
      <c r="BD35" s="790" t="s">
        <v>52</v>
      </c>
      <c r="BE35" s="790"/>
      <c r="BF35" s="789"/>
      <c r="BG35" s="788"/>
      <c r="BH35" s="790" t="s">
        <v>52</v>
      </c>
      <c r="BI35" s="790"/>
      <c r="BJ35" s="789"/>
      <c r="BK35" s="788" t="s">
        <v>52</v>
      </c>
      <c r="BL35" s="790"/>
      <c r="BM35" s="789"/>
      <c r="BN35" s="788" t="s">
        <v>52</v>
      </c>
      <c r="BO35" s="790"/>
      <c r="BP35" s="789"/>
      <c r="BQ35" s="788" t="s">
        <v>52</v>
      </c>
      <c r="BR35" s="790"/>
      <c r="BS35" s="789"/>
      <c r="BT35" s="788" t="s">
        <v>52</v>
      </c>
      <c r="BU35" s="790"/>
      <c r="BV35" s="789"/>
      <c r="BW35" s="788"/>
      <c r="BX35" s="790"/>
      <c r="BY35" s="790"/>
      <c r="BZ35" s="790"/>
      <c r="CA35" s="790"/>
      <c r="CB35" s="792" t="s">
        <v>712</v>
      </c>
      <c r="CC35" s="788"/>
      <c r="CD35" s="790"/>
      <c r="CE35" s="790"/>
      <c r="CF35" s="790"/>
      <c r="CG35" s="790"/>
      <c r="CH35" s="781"/>
      <c r="CI35" s="941"/>
      <c r="CJ35" s="790"/>
      <c r="CK35" s="790"/>
      <c r="CL35" s="790"/>
      <c r="CM35" s="790"/>
      <c r="CN35" s="790"/>
      <c r="CO35" s="788"/>
      <c r="CP35" s="790"/>
      <c r="CQ35" s="790"/>
      <c r="CR35" s="790"/>
      <c r="CS35" s="790"/>
      <c r="CT35" s="781"/>
      <c r="CU35" s="788"/>
      <c r="CV35" s="790" t="s">
        <v>675</v>
      </c>
      <c r="CW35" s="790" t="s">
        <v>675</v>
      </c>
      <c r="CX35" s="791"/>
      <c r="CY35" s="788"/>
      <c r="CZ35" s="790" t="s">
        <v>675</v>
      </c>
      <c r="DA35" s="792" t="s">
        <v>675</v>
      </c>
      <c r="DB35" s="791"/>
      <c r="DC35" s="788"/>
      <c r="DD35" s="723"/>
      <c r="DE35" s="788" t="s">
        <v>52</v>
      </c>
      <c r="DF35" s="788" t="s">
        <v>52</v>
      </c>
      <c r="DG35" s="790"/>
      <c r="DH35" s="789"/>
      <c r="DI35" s="788" t="s">
        <v>52</v>
      </c>
      <c r="DJ35" s="788" t="s">
        <v>52</v>
      </c>
      <c r="DK35" s="790"/>
      <c r="DL35" s="781" t="s">
        <v>675</v>
      </c>
      <c r="DM35" s="788" t="s">
        <v>52</v>
      </c>
      <c r="DN35" s="792"/>
      <c r="DO35" s="788"/>
      <c r="DP35" s="790"/>
      <c r="DQ35" s="789" t="s">
        <v>52</v>
      </c>
      <c r="DR35" s="788"/>
      <c r="DS35" s="789"/>
      <c r="DT35" s="788" t="s">
        <v>52</v>
      </c>
      <c r="DU35" s="792"/>
      <c r="DV35" s="788"/>
      <c r="DW35" s="790"/>
      <c r="DX35" s="789" t="s">
        <v>52</v>
      </c>
      <c r="DY35" s="788"/>
      <c r="DZ35" s="789"/>
      <c r="EA35" s="722"/>
      <c r="EB35" s="721"/>
      <c r="EC35" s="721"/>
      <c r="ED35" s="723">
        <v>5</v>
      </c>
      <c r="EE35" s="722"/>
      <c r="EF35" s="721"/>
      <c r="EG35" s="721"/>
      <c r="EH35" s="710">
        <v>4</v>
      </c>
      <c r="EI35" s="719" t="s">
        <v>170</v>
      </c>
      <c r="EJ35" s="720" t="s">
        <v>587</v>
      </c>
    </row>
    <row r="36" spans="1:140" s="670" customFormat="1" ht="16.5" customHeight="1">
      <c r="A36" s="1423"/>
      <c r="B36" s="674" t="s">
        <v>192</v>
      </c>
      <c r="C36" s="721"/>
      <c r="D36" s="722"/>
      <c r="E36" s="723"/>
      <c r="F36" s="721"/>
      <c r="G36" s="709">
        <v>1</v>
      </c>
      <c r="H36" s="710">
        <v>1</v>
      </c>
      <c r="I36" s="722"/>
      <c r="J36" s="723"/>
      <c r="K36" s="709" t="s">
        <v>52</v>
      </c>
      <c r="L36" s="711" t="s">
        <v>52</v>
      </c>
      <c r="M36" s="709" t="s">
        <v>675</v>
      </c>
      <c r="N36" s="708"/>
      <c r="O36" s="708" t="s">
        <v>52</v>
      </c>
      <c r="P36" s="710"/>
      <c r="Q36" s="709" t="s">
        <v>675</v>
      </c>
      <c r="R36" s="721"/>
      <c r="S36" s="708" t="s">
        <v>52</v>
      </c>
      <c r="T36" s="723"/>
      <c r="U36" s="712" t="s">
        <v>52</v>
      </c>
      <c r="V36" s="708" t="s">
        <v>52</v>
      </c>
      <c r="W36" s="869"/>
      <c r="X36" s="709" t="s">
        <v>52</v>
      </c>
      <c r="Y36" s="708" t="s">
        <v>52</v>
      </c>
      <c r="Z36" s="870"/>
      <c r="AA36" s="709" t="s">
        <v>52</v>
      </c>
      <c r="AB36" s="708" t="s">
        <v>52</v>
      </c>
      <c r="AC36" s="870"/>
      <c r="AD36" s="709" t="s">
        <v>52</v>
      </c>
      <c r="AE36" s="708" t="s">
        <v>52</v>
      </c>
      <c r="AF36" s="869"/>
      <c r="AG36" s="709" t="s">
        <v>52</v>
      </c>
      <c r="AH36" s="708" t="s">
        <v>52</v>
      </c>
      <c r="AI36" s="708" t="s">
        <v>52</v>
      </c>
      <c r="AJ36" s="711"/>
      <c r="AK36" s="710"/>
      <c r="AL36" s="709" t="s">
        <v>52</v>
      </c>
      <c r="AM36" s="713" t="s">
        <v>52</v>
      </c>
      <c r="AN36" s="727"/>
      <c r="AO36" s="721"/>
      <c r="AP36" s="721"/>
      <c r="AQ36" s="708" t="s">
        <v>52</v>
      </c>
      <c r="AR36" s="723"/>
      <c r="AS36" s="780" t="s">
        <v>52</v>
      </c>
      <c r="AT36" s="781" t="s">
        <v>705</v>
      </c>
      <c r="AU36" s="788"/>
      <c r="AV36" s="781" t="s">
        <v>675</v>
      </c>
      <c r="AW36" s="780"/>
      <c r="AX36" s="781" t="s">
        <v>675</v>
      </c>
      <c r="AY36" s="788"/>
      <c r="AZ36" s="789"/>
      <c r="BA36" s="788"/>
      <c r="BB36" s="789"/>
      <c r="BC36" s="788"/>
      <c r="BD36" s="790"/>
      <c r="BE36" s="790"/>
      <c r="BF36" s="789"/>
      <c r="BG36" s="788"/>
      <c r="BH36" s="790"/>
      <c r="BI36" s="790"/>
      <c r="BJ36" s="789"/>
      <c r="BK36" s="780" t="s">
        <v>675</v>
      </c>
      <c r="BL36" s="782"/>
      <c r="BM36" s="871"/>
      <c r="BN36" s="780" t="s">
        <v>675</v>
      </c>
      <c r="BO36" s="782"/>
      <c r="BP36" s="871"/>
      <c r="BQ36" s="780"/>
      <c r="BR36" s="782"/>
      <c r="BS36" s="871"/>
      <c r="BT36" s="780"/>
      <c r="BU36" s="782"/>
      <c r="BV36" s="871"/>
      <c r="BW36" s="788"/>
      <c r="BX36" s="790"/>
      <c r="BY36" s="790"/>
      <c r="BZ36" s="782"/>
      <c r="CA36" s="782"/>
      <c r="CB36" s="784"/>
      <c r="CC36" s="788"/>
      <c r="CD36" s="790"/>
      <c r="CE36" s="782"/>
      <c r="CF36" s="782"/>
      <c r="CG36" s="782"/>
      <c r="CH36" s="781"/>
      <c r="CI36" s="941"/>
      <c r="CJ36" s="790"/>
      <c r="CK36" s="790"/>
      <c r="CL36" s="790"/>
      <c r="CM36" s="790"/>
      <c r="CN36" s="790"/>
      <c r="CO36" s="788"/>
      <c r="CP36" s="790"/>
      <c r="CQ36" s="790"/>
      <c r="CR36" s="790"/>
      <c r="CS36" s="790"/>
      <c r="CT36" s="789"/>
      <c r="CU36" s="788"/>
      <c r="CV36" s="782"/>
      <c r="CW36" s="782" t="s">
        <v>675</v>
      </c>
      <c r="CX36" s="783"/>
      <c r="CY36" s="780"/>
      <c r="CZ36" s="782"/>
      <c r="DA36" s="784" t="s">
        <v>675</v>
      </c>
      <c r="DB36" s="791"/>
      <c r="DC36" s="788"/>
      <c r="DD36" s="723"/>
      <c r="DE36" s="780" t="s">
        <v>52</v>
      </c>
      <c r="DF36" s="780" t="s">
        <v>52</v>
      </c>
      <c r="DG36" s="782"/>
      <c r="DH36" s="781" t="s">
        <v>52</v>
      </c>
      <c r="DI36" s="780" t="s">
        <v>52</v>
      </c>
      <c r="DJ36" s="780" t="s">
        <v>52</v>
      </c>
      <c r="DK36" s="782"/>
      <c r="DL36" s="781" t="s">
        <v>52</v>
      </c>
      <c r="DM36" s="780"/>
      <c r="DN36" s="784" t="s">
        <v>675</v>
      </c>
      <c r="DO36" s="780" t="s">
        <v>675</v>
      </c>
      <c r="DP36" s="782"/>
      <c r="DQ36" s="781"/>
      <c r="DR36" s="780" t="s">
        <v>675</v>
      </c>
      <c r="DS36" s="781" t="s">
        <v>675</v>
      </c>
      <c r="DT36" s="780"/>
      <c r="DU36" s="784" t="s">
        <v>675</v>
      </c>
      <c r="DV36" s="780" t="s">
        <v>675</v>
      </c>
      <c r="DW36" s="782"/>
      <c r="DX36" s="781"/>
      <c r="DY36" s="780" t="s">
        <v>675</v>
      </c>
      <c r="DZ36" s="781" t="s">
        <v>675</v>
      </c>
      <c r="EA36" s="722"/>
      <c r="EB36" s="721"/>
      <c r="EC36" s="721"/>
      <c r="ED36" s="710">
        <v>22</v>
      </c>
      <c r="EE36" s="722"/>
      <c r="EF36" s="721"/>
      <c r="EG36" s="721"/>
      <c r="EH36" s="710">
        <v>21</v>
      </c>
      <c r="EI36" s="719" t="s">
        <v>170</v>
      </c>
      <c r="EJ36" s="720" t="s">
        <v>589</v>
      </c>
    </row>
    <row r="37" spans="1:140" s="670" customFormat="1" ht="16.5" customHeight="1" thickBot="1">
      <c r="A37" s="1427"/>
      <c r="B37" s="682" t="s">
        <v>173</v>
      </c>
      <c r="C37" s="872"/>
      <c r="D37" s="873"/>
      <c r="E37" s="874">
        <v>1</v>
      </c>
      <c r="F37" s="872"/>
      <c r="G37" s="873"/>
      <c r="H37" s="874"/>
      <c r="I37" s="873"/>
      <c r="J37" s="874"/>
      <c r="K37" s="873" t="s">
        <v>52</v>
      </c>
      <c r="L37" s="875" t="s">
        <v>52</v>
      </c>
      <c r="M37" s="873" t="s">
        <v>52</v>
      </c>
      <c r="N37" s="872"/>
      <c r="O37" s="872"/>
      <c r="P37" s="874"/>
      <c r="Q37" s="873" t="s">
        <v>52</v>
      </c>
      <c r="R37" s="872"/>
      <c r="S37" s="872"/>
      <c r="T37" s="874"/>
      <c r="U37" s="876" t="s">
        <v>52</v>
      </c>
      <c r="V37" s="872" t="s">
        <v>52</v>
      </c>
      <c r="W37" s="874"/>
      <c r="X37" s="873" t="s">
        <v>52</v>
      </c>
      <c r="Y37" s="872" t="s">
        <v>52</v>
      </c>
      <c r="Z37" s="874"/>
      <c r="AA37" s="873" t="s">
        <v>52</v>
      </c>
      <c r="AB37" s="872" t="s">
        <v>52</v>
      </c>
      <c r="AC37" s="874"/>
      <c r="AD37" s="873" t="s">
        <v>52</v>
      </c>
      <c r="AE37" s="872" t="s">
        <v>52</v>
      </c>
      <c r="AF37" s="874"/>
      <c r="AG37" s="873" t="s">
        <v>52</v>
      </c>
      <c r="AH37" s="872" t="s">
        <v>52</v>
      </c>
      <c r="AI37" s="872" t="s">
        <v>52</v>
      </c>
      <c r="AJ37" s="875"/>
      <c r="AK37" s="874"/>
      <c r="AL37" s="873" t="s">
        <v>52</v>
      </c>
      <c r="AM37" s="877" t="s">
        <v>52</v>
      </c>
      <c r="AN37" s="878"/>
      <c r="AO37" s="872"/>
      <c r="AP37" s="872"/>
      <c r="AQ37" s="872" t="s">
        <v>52</v>
      </c>
      <c r="AR37" s="874" t="s">
        <v>52</v>
      </c>
      <c r="AS37" s="879" t="s">
        <v>52</v>
      </c>
      <c r="AT37" s="880" t="s">
        <v>687</v>
      </c>
      <c r="AU37" s="879"/>
      <c r="AV37" s="880" t="s">
        <v>52</v>
      </c>
      <c r="AW37" s="879"/>
      <c r="AX37" s="880" t="s">
        <v>52</v>
      </c>
      <c r="AY37" s="879"/>
      <c r="AZ37" s="880"/>
      <c r="BA37" s="879"/>
      <c r="BB37" s="880"/>
      <c r="BC37" s="810" t="s">
        <v>52</v>
      </c>
      <c r="BD37" s="881"/>
      <c r="BE37" s="881"/>
      <c r="BF37" s="811"/>
      <c r="BG37" s="810" t="s">
        <v>52</v>
      </c>
      <c r="BH37" s="881"/>
      <c r="BI37" s="881"/>
      <c r="BJ37" s="811"/>
      <c r="BK37" s="810"/>
      <c r="BL37" s="881" t="s">
        <v>52</v>
      </c>
      <c r="BM37" s="811"/>
      <c r="BN37" s="810"/>
      <c r="BO37" s="881" t="s">
        <v>52</v>
      </c>
      <c r="BP37" s="811"/>
      <c r="BQ37" s="810"/>
      <c r="BR37" s="881" t="s">
        <v>52</v>
      </c>
      <c r="BS37" s="811"/>
      <c r="BT37" s="810"/>
      <c r="BU37" s="881" t="s">
        <v>52</v>
      </c>
      <c r="BV37" s="811"/>
      <c r="BW37" s="810"/>
      <c r="BX37" s="881"/>
      <c r="BY37" s="881"/>
      <c r="BZ37" s="881"/>
      <c r="CA37" s="881"/>
      <c r="CB37" s="883" t="s">
        <v>52</v>
      </c>
      <c r="CC37" s="810"/>
      <c r="CD37" s="881"/>
      <c r="CE37" s="881"/>
      <c r="CF37" s="881"/>
      <c r="CG37" s="881"/>
      <c r="CH37" s="811"/>
      <c r="CI37" s="948"/>
      <c r="CJ37" s="881"/>
      <c r="CK37" s="881"/>
      <c r="CL37" s="881"/>
      <c r="CM37" s="881" t="s">
        <v>52</v>
      </c>
      <c r="CN37" s="881"/>
      <c r="CO37" s="810"/>
      <c r="CP37" s="881"/>
      <c r="CQ37" s="881"/>
      <c r="CR37" s="881"/>
      <c r="CS37" s="881"/>
      <c r="CT37" s="811"/>
      <c r="CU37" s="810"/>
      <c r="CV37" s="881"/>
      <c r="CW37" s="881"/>
      <c r="CX37" s="882" t="s">
        <v>675</v>
      </c>
      <c r="CY37" s="810"/>
      <c r="CZ37" s="881"/>
      <c r="DA37" s="883"/>
      <c r="DB37" s="882" t="s">
        <v>675</v>
      </c>
      <c r="DC37" s="810"/>
      <c r="DD37" s="874"/>
      <c r="DE37" s="810"/>
      <c r="DF37" s="810" t="s">
        <v>52</v>
      </c>
      <c r="DG37" s="881" t="s">
        <v>52</v>
      </c>
      <c r="DH37" s="811"/>
      <c r="DI37" s="810"/>
      <c r="DJ37" s="810" t="s">
        <v>52</v>
      </c>
      <c r="DK37" s="881" t="s">
        <v>52</v>
      </c>
      <c r="DL37" s="811"/>
      <c r="DM37" s="810" t="s">
        <v>52</v>
      </c>
      <c r="DN37" s="883"/>
      <c r="DO37" s="810"/>
      <c r="DP37" s="881"/>
      <c r="DQ37" s="811" t="s">
        <v>52</v>
      </c>
      <c r="DR37" s="810"/>
      <c r="DS37" s="811"/>
      <c r="DT37" s="810" t="s">
        <v>52</v>
      </c>
      <c r="DU37" s="883"/>
      <c r="DV37" s="810"/>
      <c r="DW37" s="881"/>
      <c r="DX37" s="811" t="s">
        <v>52</v>
      </c>
      <c r="DY37" s="810"/>
      <c r="DZ37" s="811"/>
      <c r="EA37" s="873"/>
      <c r="EB37" s="872"/>
      <c r="EC37" s="872"/>
      <c r="ED37" s="874">
        <v>2</v>
      </c>
      <c r="EE37" s="873"/>
      <c r="EF37" s="872"/>
      <c r="EG37" s="872"/>
      <c r="EH37" s="874">
        <v>2</v>
      </c>
      <c r="EI37" s="884" t="s">
        <v>169</v>
      </c>
      <c r="EJ37" s="885" t="s">
        <v>590</v>
      </c>
    </row>
    <row r="38" spans="1:140" s="670" customFormat="1" ht="16.5" customHeight="1" thickTop="1">
      <c r="A38" s="1421" t="s">
        <v>147</v>
      </c>
      <c r="B38" s="1422"/>
      <c r="C38" s="763"/>
      <c r="D38" s="764">
        <v>6</v>
      </c>
      <c r="E38" s="765">
        <v>6</v>
      </c>
      <c r="F38" s="763"/>
      <c r="G38" s="764"/>
      <c r="H38" s="765"/>
      <c r="I38" s="764"/>
      <c r="J38" s="765"/>
      <c r="K38" s="764" t="s">
        <v>52</v>
      </c>
      <c r="L38" s="886" t="s">
        <v>52</v>
      </c>
      <c r="M38" s="764" t="s">
        <v>52</v>
      </c>
      <c r="N38" s="763" t="s">
        <v>52</v>
      </c>
      <c r="O38" s="763" t="s">
        <v>52</v>
      </c>
      <c r="P38" s="765"/>
      <c r="Q38" s="764" t="s">
        <v>52</v>
      </c>
      <c r="R38" s="763" t="s">
        <v>52</v>
      </c>
      <c r="S38" s="763" t="s">
        <v>52</v>
      </c>
      <c r="T38" s="765"/>
      <c r="U38" s="887" t="s">
        <v>52</v>
      </c>
      <c r="V38" s="763" t="s">
        <v>52</v>
      </c>
      <c r="W38" s="765"/>
      <c r="X38" s="764" t="s">
        <v>52</v>
      </c>
      <c r="Y38" s="763" t="s">
        <v>52</v>
      </c>
      <c r="Z38" s="888" t="s">
        <v>703</v>
      </c>
      <c r="AA38" s="764" t="s">
        <v>52</v>
      </c>
      <c r="AB38" s="763" t="s">
        <v>52</v>
      </c>
      <c r="AC38" s="888" t="s">
        <v>703</v>
      </c>
      <c r="AD38" s="764" t="s">
        <v>52</v>
      </c>
      <c r="AE38" s="763" t="s">
        <v>52</v>
      </c>
      <c r="AF38" s="888" t="s">
        <v>703</v>
      </c>
      <c r="AG38" s="764" t="s">
        <v>52</v>
      </c>
      <c r="AH38" s="763" t="s">
        <v>52</v>
      </c>
      <c r="AI38" s="763" t="s">
        <v>52</v>
      </c>
      <c r="AJ38" s="933" t="s">
        <v>703</v>
      </c>
      <c r="AK38" s="934" t="s">
        <v>703</v>
      </c>
      <c r="AL38" s="764" t="s">
        <v>52</v>
      </c>
      <c r="AM38" s="889" t="s">
        <v>52</v>
      </c>
      <c r="AN38" s="890" t="s">
        <v>52</v>
      </c>
      <c r="AO38" s="891" t="s">
        <v>52</v>
      </c>
      <c r="AP38" s="891" t="s">
        <v>52</v>
      </c>
      <c r="AQ38" s="763" t="s">
        <v>52</v>
      </c>
      <c r="AR38" s="888" t="s">
        <v>52</v>
      </c>
      <c r="AS38" s="892" t="s">
        <v>52</v>
      </c>
      <c r="AT38" s="893" t="s">
        <v>107</v>
      </c>
      <c r="AU38" s="892"/>
      <c r="AV38" s="893" t="s">
        <v>52</v>
      </c>
      <c r="AW38" s="892"/>
      <c r="AX38" s="893" t="s">
        <v>52</v>
      </c>
      <c r="AY38" s="892">
        <v>136</v>
      </c>
      <c r="AZ38" s="894">
        <v>17</v>
      </c>
      <c r="BA38" s="892">
        <v>136</v>
      </c>
      <c r="BB38" s="894">
        <v>17</v>
      </c>
      <c r="BC38" s="895"/>
      <c r="BD38" s="896" t="s">
        <v>52</v>
      </c>
      <c r="BE38" s="896"/>
      <c r="BF38" s="897" t="s">
        <v>52</v>
      </c>
      <c r="BG38" s="895"/>
      <c r="BH38" s="896" t="s">
        <v>52</v>
      </c>
      <c r="BI38" s="896"/>
      <c r="BJ38" s="897" t="s">
        <v>52</v>
      </c>
      <c r="BK38" s="898" t="s">
        <v>516</v>
      </c>
      <c r="BL38" s="899" t="s">
        <v>516</v>
      </c>
      <c r="BM38" s="897"/>
      <c r="BN38" s="898" t="s">
        <v>516</v>
      </c>
      <c r="BO38" s="899" t="s">
        <v>516</v>
      </c>
      <c r="BP38" s="897"/>
      <c r="BQ38" s="898" t="s">
        <v>516</v>
      </c>
      <c r="BR38" s="899" t="s">
        <v>516</v>
      </c>
      <c r="BS38" s="897"/>
      <c r="BT38" s="898" t="s">
        <v>516</v>
      </c>
      <c r="BU38" s="899" t="s">
        <v>516</v>
      </c>
      <c r="BV38" s="897"/>
      <c r="BW38" s="898"/>
      <c r="BX38" s="899"/>
      <c r="BY38" s="899"/>
      <c r="BZ38" s="900" t="s">
        <v>559</v>
      </c>
      <c r="CA38" s="899"/>
      <c r="CB38" s="936" t="s">
        <v>559</v>
      </c>
      <c r="CC38" s="898"/>
      <c r="CD38" s="899"/>
      <c r="CE38" s="899"/>
      <c r="CF38" s="900" t="s">
        <v>559</v>
      </c>
      <c r="CG38" s="899"/>
      <c r="CH38" s="901" t="s">
        <v>559</v>
      </c>
      <c r="CI38" s="949" t="s">
        <v>52</v>
      </c>
      <c r="CJ38" s="899"/>
      <c r="CK38" s="899" t="s">
        <v>52</v>
      </c>
      <c r="CL38" s="899" t="s">
        <v>516</v>
      </c>
      <c r="CM38" s="899"/>
      <c r="CN38" s="899"/>
      <c r="CO38" s="898" t="s">
        <v>52</v>
      </c>
      <c r="CP38" s="899"/>
      <c r="CQ38" s="899" t="s">
        <v>52</v>
      </c>
      <c r="CR38" s="899" t="s">
        <v>516</v>
      </c>
      <c r="CS38" s="899"/>
      <c r="CT38" s="897"/>
      <c r="CU38" s="898" t="s">
        <v>516</v>
      </c>
      <c r="CV38" s="899"/>
      <c r="CW38" s="899"/>
      <c r="CX38" s="902"/>
      <c r="CY38" s="898" t="s">
        <v>516</v>
      </c>
      <c r="CZ38" s="899"/>
      <c r="DA38" s="903"/>
      <c r="DB38" s="902"/>
      <c r="DC38" s="898"/>
      <c r="DD38" s="888" t="s">
        <v>559</v>
      </c>
      <c r="DE38" s="898"/>
      <c r="DF38" s="898" t="s">
        <v>52</v>
      </c>
      <c r="DG38" s="899" t="s">
        <v>52</v>
      </c>
      <c r="DH38" s="897"/>
      <c r="DI38" s="898"/>
      <c r="DJ38" s="898" t="s">
        <v>52</v>
      </c>
      <c r="DK38" s="899" t="s">
        <v>52</v>
      </c>
      <c r="DL38" s="897"/>
      <c r="DM38" s="898"/>
      <c r="DN38" s="903" t="s">
        <v>52</v>
      </c>
      <c r="DO38" s="898"/>
      <c r="DP38" s="899" t="s">
        <v>52</v>
      </c>
      <c r="DQ38" s="897"/>
      <c r="DR38" s="904" t="s">
        <v>559</v>
      </c>
      <c r="DS38" s="901" t="s">
        <v>559</v>
      </c>
      <c r="DT38" s="898"/>
      <c r="DU38" s="903" t="s">
        <v>52</v>
      </c>
      <c r="DV38" s="898"/>
      <c r="DW38" s="899" t="s">
        <v>52</v>
      </c>
      <c r="DX38" s="897"/>
      <c r="DY38" s="904" t="s">
        <v>559</v>
      </c>
      <c r="DZ38" s="901" t="s">
        <v>559</v>
      </c>
      <c r="EA38" s="764">
        <v>2</v>
      </c>
      <c r="EB38" s="763">
        <v>6</v>
      </c>
      <c r="EC38" s="891">
        <v>10</v>
      </c>
      <c r="ED38" s="765">
        <v>37</v>
      </c>
      <c r="EE38" s="764">
        <v>2</v>
      </c>
      <c r="EF38" s="763">
        <v>6</v>
      </c>
      <c r="EG38" s="891">
        <v>10</v>
      </c>
      <c r="EH38" s="888">
        <v>36</v>
      </c>
      <c r="EI38" s="905" t="s">
        <v>171</v>
      </c>
      <c r="EJ38" s="906" t="s">
        <v>591</v>
      </c>
    </row>
    <row r="39" spans="1:140" s="670" customFormat="1" ht="16.5" customHeight="1" thickBot="1">
      <c r="A39" s="1425" t="s">
        <v>148</v>
      </c>
      <c r="B39" s="1426"/>
      <c r="C39" s="907" t="s">
        <v>52</v>
      </c>
      <c r="D39" s="908">
        <v>5</v>
      </c>
      <c r="E39" s="909">
        <v>5</v>
      </c>
      <c r="F39" s="907"/>
      <c r="G39" s="908"/>
      <c r="H39" s="909"/>
      <c r="I39" s="908" t="s">
        <v>52</v>
      </c>
      <c r="J39" s="909" t="s">
        <v>470</v>
      </c>
      <c r="K39" s="908" t="s">
        <v>52</v>
      </c>
      <c r="L39" s="910" t="s">
        <v>52</v>
      </c>
      <c r="M39" s="908" t="s">
        <v>52</v>
      </c>
      <c r="N39" s="907"/>
      <c r="O39" s="907" t="s">
        <v>52</v>
      </c>
      <c r="P39" s="909"/>
      <c r="Q39" s="908" t="s">
        <v>52</v>
      </c>
      <c r="R39" s="907"/>
      <c r="S39" s="907" t="s">
        <v>52</v>
      </c>
      <c r="T39" s="909"/>
      <c r="U39" s="911"/>
      <c r="V39" s="907" t="s">
        <v>52</v>
      </c>
      <c r="W39" s="909" t="s">
        <v>52</v>
      </c>
      <c r="X39" s="908"/>
      <c r="Y39" s="907" t="s">
        <v>52</v>
      </c>
      <c r="Z39" s="909" t="s">
        <v>52</v>
      </c>
      <c r="AA39" s="908"/>
      <c r="AB39" s="907" t="s">
        <v>52</v>
      </c>
      <c r="AC39" s="909" t="s">
        <v>52</v>
      </c>
      <c r="AD39" s="908"/>
      <c r="AE39" s="907" t="s">
        <v>52</v>
      </c>
      <c r="AF39" s="909" t="s">
        <v>52</v>
      </c>
      <c r="AG39" s="908" t="s">
        <v>52</v>
      </c>
      <c r="AH39" s="907" t="s">
        <v>52</v>
      </c>
      <c r="AI39" s="907" t="s">
        <v>52</v>
      </c>
      <c r="AJ39" s="910" t="s">
        <v>52</v>
      </c>
      <c r="AK39" s="909" t="s">
        <v>52</v>
      </c>
      <c r="AL39" s="908" t="s">
        <v>52</v>
      </c>
      <c r="AM39" s="912" t="s">
        <v>52</v>
      </c>
      <c r="AN39" s="913" t="s">
        <v>52</v>
      </c>
      <c r="AO39" s="907"/>
      <c r="AP39" s="907" t="s">
        <v>52</v>
      </c>
      <c r="AQ39" s="907" t="s">
        <v>52</v>
      </c>
      <c r="AR39" s="909" t="s">
        <v>52</v>
      </c>
      <c r="AS39" s="914" t="s">
        <v>52</v>
      </c>
      <c r="AT39" s="915" t="s">
        <v>67</v>
      </c>
      <c r="AU39" s="914" t="s">
        <v>52</v>
      </c>
      <c r="AV39" s="915"/>
      <c r="AW39" s="914" t="s">
        <v>52</v>
      </c>
      <c r="AX39" s="915"/>
      <c r="AY39" s="914">
        <v>163</v>
      </c>
      <c r="AZ39" s="915">
        <v>26</v>
      </c>
      <c r="BA39" s="914">
        <v>163</v>
      </c>
      <c r="BB39" s="915">
        <v>26</v>
      </c>
      <c r="BC39" s="914"/>
      <c r="BD39" s="916" t="s">
        <v>52</v>
      </c>
      <c r="BE39" s="916"/>
      <c r="BF39" s="915"/>
      <c r="BG39" s="914"/>
      <c r="BH39" s="916" t="s">
        <v>52</v>
      </c>
      <c r="BI39" s="916"/>
      <c r="BJ39" s="915"/>
      <c r="BK39" s="914" t="s">
        <v>52</v>
      </c>
      <c r="BL39" s="916"/>
      <c r="BM39" s="915"/>
      <c r="BN39" s="914" t="s">
        <v>52</v>
      </c>
      <c r="BO39" s="916"/>
      <c r="BP39" s="915"/>
      <c r="BQ39" s="914" t="s">
        <v>52</v>
      </c>
      <c r="BR39" s="916"/>
      <c r="BS39" s="915"/>
      <c r="BT39" s="914" t="s">
        <v>52</v>
      </c>
      <c r="BU39" s="916"/>
      <c r="BV39" s="915"/>
      <c r="BW39" s="914"/>
      <c r="BX39" s="916"/>
      <c r="BY39" s="916"/>
      <c r="BZ39" s="916" t="s">
        <v>52</v>
      </c>
      <c r="CA39" s="916"/>
      <c r="CB39" s="918" t="s">
        <v>52</v>
      </c>
      <c r="CC39" s="914"/>
      <c r="CD39" s="916"/>
      <c r="CE39" s="916"/>
      <c r="CF39" s="916" t="s">
        <v>52</v>
      </c>
      <c r="CG39" s="916"/>
      <c r="CH39" s="915" t="s">
        <v>52</v>
      </c>
      <c r="CI39" s="950" t="s">
        <v>52</v>
      </c>
      <c r="CJ39" s="916"/>
      <c r="CK39" s="916" t="s">
        <v>52</v>
      </c>
      <c r="CL39" s="916"/>
      <c r="CM39" s="916" t="s">
        <v>52</v>
      </c>
      <c r="CN39" s="916"/>
      <c r="CO39" s="914" t="s">
        <v>52</v>
      </c>
      <c r="CP39" s="916"/>
      <c r="CQ39" s="916" t="s">
        <v>52</v>
      </c>
      <c r="CR39" s="916"/>
      <c r="CS39" s="916" t="s">
        <v>52</v>
      </c>
      <c r="CT39" s="915"/>
      <c r="CU39" s="914"/>
      <c r="CV39" s="916" t="s">
        <v>52</v>
      </c>
      <c r="CW39" s="916" t="s">
        <v>52</v>
      </c>
      <c r="CX39" s="917"/>
      <c r="CY39" s="914"/>
      <c r="CZ39" s="916" t="s">
        <v>52</v>
      </c>
      <c r="DA39" s="918" t="s">
        <v>52</v>
      </c>
      <c r="DB39" s="917"/>
      <c r="DC39" s="914" t="s">
        <v>52</v>
      </c>
      <c r="DD39" s="909"/>
      <c r="DE39" s="914"/>
      <c r="DF39" s="914" t="s">
        <v>52</v>
      </c>
      <c r="DG39" s="916" t="s">
        <v>52</v>
      </c>
      <c r="DH39" s="915"/>
      <c r="DI39" s="914"/>
      <c r="DJ39" s="914" t="s">
        <v>52</v>
      </c>
      <c r="DK39" s="916" t="s">
        <v>52</v>
      </c>
      <c r="DL39" s="915"/>
      <c r="DM39" s="914"/>
      <c r="DN39" s="918" t="s">
        <v>52</v>
      </c>
      <c r="DO39" s="914" t="s">
        <v>52</v>
      </c>
      <c r="DP39" s="916"/>
      <c r="DQ39" s="915"/>
      <c r="DR39" s="914"/>
      <c r="DS39" s="915"/>
      <c r="DT39" s="914"/>
      <c r="DU39" s="918" t="s">
        <v>52</v>
      </c>
      <c r="DV39" s="914" t="s">
        <v>52</v>
      </c>
      <c r="DW39" s="916"/>
      <c r="DX39" s="915"/>
      <c r="DY39" s="914"/>
      <c r="DZ39" s="915"/>
      <c r="EA39" s="908">
        <v>2</v>
      </c>
      <c r="EB39" s="907">
        <v>8</v>
      </c>
      <c r="EC39" s="907">
        <v>11</v>
      </c>
      <c r="ED39" s="909">
        <v>32</v>
      </c>
      <c r="EE39" s="908">
        <v>2</v>
      </c>
      <c r="EF39" s="907">
        <v>8</v>
      </c>
      <c r="EG39" s="907">
        <v>11</v>
      </c>
      <c r="EH39" s="909">
        <v>32</v>
      </c>
      <c r="EI39" s="919" t="s">
        <v>172</v>
      </c>
      <c r="EJ39" s="920" t="s">
        <v>471</v>
      </c>
    </row>
    <row r="40" spans="1:140" s="670" customFormat="1" ht="16.5" customHeight="1" thickBot="1" thickTop="1">
      <c r="A40" s="1417" t="s">
        <v>4</v>
      </c>
      <c r="B40" s="1418"/>
      <c r="C40" s="921">
        <f aca="true" t="shared" si="0" ref="C40:I40">COUNTA(C5:C39)</f>
        <v>14</v>
      </c>
      <c r="D40" s="922">
        <f t="shared" si="0"/>
        <v>21</v>
      </c>
      <c r="E40" s="922">
        <f t="shared" si="0"/>
        <v>23</v>
      </c>
      <c r="F40" s="921">
        <f t="shared" si="0"/>
        <v>17</v>
      </c>
      <c r="G40" s="922">
        <f t="shared" si="0"/>
        <v>19</v>
      </c>
      <c r="H40" s="922">
        <f t="shared" si="0"/>
        <v>19</v>
      </c>
      <c r="I40" s="922">
        <f t="shared" si="0"/>
        <v>17</v>
      </c>
      <c r="J40" s="923" t="s">
        <v>706</v>
      </c>
      <c r="K40" s="922">
        <f aca="true" t="shared" si="1" ref="K40:AS40">COUNTA(K5:K39)</f>
        <v>35</v>
      </c>
      <c r="L40" s="924">
        <f t="shared" si="1"/>
        <v>35</v>
      </c>
      <c r="M40" s="922">
        <f t="shared" si="1"/>
        <v>30</v>
      </c>
      <c r="N40" s="921">
        <f t="shared" si="1"/>
        <v>15</v>
      </c>
      <c r="O40" s="921">
        <f t="shared" si="1"/>
        <v>19</v>
      </c>
      <c r="P40" s="923">
        <f t="shared" si="1"/>
        <v>1</v>
      </c>
      <c r="Q40" s="922">
        <f>COUNTA(Q5:Q39)</f>
        <v>31</v>
      </c>
      <c r="R40" s="921">
        <f>COUNTA(R5:R39)</f>
        <v>15</v>
      </c>
      <c r="S40" s="921">
        <f>COUNTA(S5:S39)</f>
        <v>20</v>
      </c>
      <c r="T40" s="923">
        <f>COUNTA(T5:T39)</f>
        <v>1</v>
      </c>
      <c r="U40" s="925">
        <f t="shared" si="1"/>
        <v>9</v>
      </c>
      <c r="V40" s="921">
        <f t="shared" si="1"/>
        <v>23</v>
      </c>
      <c r="W40" s="923">
        <f t="shared" si="1"/>
        <v>5</v>
      </c>
      <c r="X40" s="922">
        <f aca="true" t="shared" si="2" ref="X40:AC40">COUNTA(X5:X39)</f>
        <v>9</v>
      </c>
      <c r="Y40" s="921">
        <f t="shared" si="2"/>
        <v>24</v>
      </c>
      <c r="Z40" s="923">
        <f t="shared" si="2"/>
        <v>6</v>
      </c>
      <c r="AA40" s="922">
        <f t="shared" si="2"/>
        <v>19</v>
      </c>
      <c r="AB40" s="921">
        <f t="shared" si="2"/>
        <v>31</v>
      </c>
      <c r="AC40" s="923">
        <f t="shared" si="2"/>
        <v>11</v>
      </c>
      <c r="AD40" s="922">
        <f aca="true" t="shared" si="3" ref="AD40:AJ40">COUNTA(AD5:AD39)</f>
        <v>21</v>
      </c>
      <c r="AE40" s="921">
        <f t="shared" si="3"/>
        <v>34</v>
      </c>
      <c r="AF40" s="923">
        <f t="shared" si="3"/>
        <v>13</v>
      </c>
      <c r="AG40" s="922">
        <f t="shared" si="3"/>
        <v>35</v>
      </c>
      <c r="AH40" s="921">
        <f t="shared" si="3"/>
        <v>35</v>
      </c>
      <c r="AI40" s="921">
        <f t="shared" si="3"/>
        <v>35</v>
      </c>
      <c r="AJ40" s="921">
        <f t="shared" si="3"/>
        <v>13</v>
      </c>
      <c r="AK40" s="923">
        <f>COUNTA(AK5:AK39)</f>
        <v>9</v>
      </c>
      <c r="AL40" s="922">
        <f t="shared" si="1"/>
        <v>33</v>
      </c>
      <c r="AM40" s="926">
        <f t="shared" si="1"/>
        <v>33</v>
      </c>
      <c r="AN40" s="927">
        <f t="shared" si="1"/>
        <v>18</v>
      </c>
      <c r="AO40" s="921">
        <f t="shared" si="1"/>
        <v>16</v>
      </c>
      <c r="AP40" s="921">
        <f t="shared" si="1"/>
        <v>17</v>
      </c>
      <c r="AQ40" s="921">
        <f t="shared" si="1"/>
        <v>27</v>
      </c>
      <c r="AR40" s="923">
        <f t="shared" si="1"/>
        <v>12</v>
      </c>
      <c r="AS40" s="922">
        <f t="shared" si="1"/>
        <v>33</v>
      </c>
      <c r="AT40" s="923" t="s">
        <v>706</v>
      </c>
      <c r="AU40" s="922">
        <f aca="true" t="shared" si="4" ref="AU40:BZ40">COUNTA(AU5:AU39)</f>
        <v>9</v>
      </c>
      <c r="AV40" s="923">
        <f t="shared" si="4"/>
        <v>24</v>
      </c>
      <c r="AW40" s="922">
        <f>COUNTA(AW5:AW39)</f>
        <v>9</v>
      </c>
      <c r="AX40" s="923">
        <f>COUNTA(AX5:AX39)</f>
        <v>23</v>
      </c>
      <c r="AY40" s="922">
        <f>COUNTA(AY5:AY39)</f>
        <v>28</v>
      </c>
      <c r="AZ40" s="923">
        <f t="shared" si="4"/>
        <v>22</v>
      </c>
      <c r="BA40" s="922">
        <f t="shared" si="4"/>
        <v>28</v>
      </c>
      <c r="BB40" s="923">
        <f t="shared" si="4"/>
        <v>22</v>
      </c>
      <c r="BC40" s="922">
        <f t="shared" si="4"/>
        <v>10</v>
      </c>
      <c r="BD40" s="921">
        <f t="shared" si="4"/>
        <v>13</v>
      </c>
      <c r="BE40" s="921">
        <f t="shared" si="4"/>
        <v>1</v>
      </c>
      <c r="BF40" s="923">
        <f t="shared" si="4"/>
        <v>27</v>
      </c>
      <c r="BG40" s="922">
        <f t="shared" si="4"/>
        <v>9</v>
      </c>
      <c r="BH40" s="921">
        <f t="shared" si="4"/>
        <v>14</v>
      </c>
      <c r="BI40" s="921">
        <f t="shared" si="4"/>
        <v>1</v>
      </c>
      <c r="BJ40" s="923">
        <f t="shared" si="4"/>
        <v>27</v>
      </c>
      <c r="BK40" s="922">
        <f t="shared" si="4"/>
        <v>29</v>
      </c>
      <c r="BL40" s="921">
        <f t="shared" si="4"/>
        <v>5</v>
      </c>
      <c r="BM40" s="923">
        <f t="shared" si="4"/>
        <v>4</v>
      </c>
      <c r="BN40" s="922">
        <f t="shared" si="4"/>
        <v>29</v>
      </c>
      <c r="BO40" s="921">
        <f t="shared" si="4"/>
        <v>5</v>
      </c>
      <c r="BP40" s="923">
        <f t="shared" si="4"/>
        <v>5</v>
      </c>
      <c r="BQ40" s="922">
        <f t="shared" si="4"/>
        <v>20</v>
      </c>
      <c r="BR40" s="921">
        <f t="shared" si="4"/>
        <v>5</v>
      </c>
      <c r="BS40" s="923">
        <f t="shared" si="4"/>
        <v>6</v>
      </c>
      <c r="BT40" s="922">
        <f t="shared" si="4"/>
        <v>19</v>
      </c>
      <c r="BU40" s="921">
        <f t="shared" si="4"/>
        <v>5</v>
      </c>
      <c r="BV40" s="923">
        <f t="shared" si="4"/>
        <v>6</v>
      </c>
      <c r="BW40" s="928">
        <f t="shared" si="4"/>
        <v>0</v>
      </c>
      <c r="BX40" s="929">
        <f t="shared" si="4"/>
        <v>1</v>
      </c>
      <c r="BY40" s="921">
        <f t="shared" si="4"/>
        <v>2</v>
      </c>
      <c r="BZ40" s="921">
        <f t="shared" si="4"/>
        <v>5</v>
      </c>
      <c r="CA40" s="921">
        <f>COUNTA(CA5:CA39)</f>
        <v>1</v>
      </c>
      <c r="CB40" s="924">
        <f>COUNTA(CB5:CB39)</f>
        <v>5</v>
      </c>
      <c r="CC40" s="954">
        <f aca="true" t="shared" si="5" ref="CC40:CH40">COUNTA(CC5:CC39)</f>
        <v>0</v>
      </c>
      <c r="CD40" s="955">
        <f t="shared" si="5"/>
        <v>1</v>
      </c>
      <c r="CE40" s="956">
        <f t="shared" si="5"/>
        <v>3</v>
      </c>
      <c r="CF40" s="956">
        <f t="shared" si="5"/>
        <v>5</v>
      </c>
      <c r="CG40" s="956">
        <f t="shared" si="5"/>
        <v>1</v>
      </c>
      <c r="CH40" s="957">
        <f t="shared" si="5"/>
        <v>4</v>
      </c>
      <c r="CI40" s="951">
        <f aca="true" t="shared" si="6" ref="CI40:CN40">COUNTA(CI5:CI39)</f>
        <v>3</v>
      </c>
      <c r="CJ40" s="921">
        <f t="shared" si="6"/>
        <v>2</v>
      </c>
      <c r="CK40" s="921">
        <f t="shared" si="6"/>
        <v>5</v>
      </c>
      <c r="CL40" s="921">
        <f t="shared" si="6"/>
        <v>4</v>
      </c>
      <c r="CM40" s="921">
        <f t="shared" si="6"/>
        <v>5</v>
      </c>
      <c r="CN40" s="921">
        <f t="shared" si="6"/>
        <v>3</v>
      </c>
      <c r="CO40" s="928">
        <f aca="true" t="shared" si="7" ref="CO40:DH40">COUNTA(CO5:CO39)</f>
        <v>3</v>
      </c>
      <c r="CP40" s="921">
        <f t="shared" si="7"/>
        <v>2</v>
      </c>
      <c r="CQ40" s="921">
        <f t="shared" si="7"/>
        <v>6</v>
      </c>
      <c r="CR40" s="921">
        <f t="shared" si="7"/>
        <v>4</v>
      </c>
      <c r="CS40" s="921">
        <f t="shared" si="7"/>
        <v>1</v>
      </c>
      <c r="CT40" s="923">
        <f>SUM(CT5:CT39)</f>
        <v>0</v>
      </c>
      <c r="CU40" s="922">
        <f t="shared" si="7"/>
        <v>14</v>
      </c>
      <c r="CV40" s="921">
        <f t="shared" si="7"/>
        <v>6</v>
      </c>
      <c r="CW40" s="921">
        <f t="shared" si="7"/>
        <v>9</v>
      </c>
      <c r="CX40" s="930">
        <f t="shared" si="7"/>
        <v>1</v>
      </c>
      <c r="CY40" s="922">
        <f t="shared" si="7"/>
        <v>14</v>
      </c>
      <c r="CZ40" s="921">
        <f t="shared" si="7"/>
        <v>6</v>
      </c>
      <c r="DA40" s="924">
        <f t="shared" si="7"/>
        <v>9</v>
      </c>
      <c r="DB40" s="930">
        <f t="shared" si="7"/>
        <v>2</v>
      </c>
      <c r="DC40" s="922">
        <f t="shared" si="7"/>
        <v>5</v>
      </c>
      <c r="DD40" s="923">
        <f t="shared" si="7"/>
        <v>2</v>
      </c>
      <c r="DE40" s="922">
        <f t="shared" si="7"/>
        <v>17</v>
      </c>
      <c r="DF40" s="922">
        <f t="shared" si="7"/>
        <v>32</v>
      </c>
      <c r="DG40" s="921">
        <f t="shared" si="7"/>
        <v>26</v>
      </c>
      <c r="DH40" s="923">
        <f t="shared" si="7"/>
        <v>4</v>
      </c>
      <c r="DI40" s="922">
        <f aca="true" t="shared" si="8" ref="DI40:DW40">COUNTA(DI5:DI39)</f>
        <v>15</v>
      </c>
      <c r="DJ40" s="922">
        <f t="shared" si="8"/>
        <v>32</v>
      </c>
      <c r="DK40" s="921">
        <f t="shared" si="8"/>
        <v>27</v>
      </c>
      <c r="DL40" s="923">
        <f t="shared" si="8"/>
        <v>5</v>
      </c>
      <c r="DM40" s="922">
        <f t="shared" si="8"/>
        <v>20</v>
      </c>
      <c r="DN40" s="924">
        <f t="shared" si="8"/>
        <v>5</v>
      </c>
      <c r="DO40" s="922">
        <f t="shared" si="8"/>
        <v>2</v>
      </c>
      <c r="DP40" s="921">
        <f t="shared" si="8"/>
        <v>14</v>
      </c>
      <c r="DQ40" s="923">
        <f t="shared" si="8"/>
        <v>8</v>
      </c>
      <c r="DR40" s="922">
        <f t="shared" si="8"/>
        <v>11</v>
      </c>
      <c r="DS40" s="923">
        <f t="shared" si="8"/>
        <v>14</v>
      </c>
      <c r="DT40" s="922">
        <f t="shared" si="8"/>
        <v>20</v>
      </c>
      <c r="DU40" s="924">
        <f t="shared" si="8"/>
        <v>5</v>
      </c>
      <c r="DV40" s="922">
        <f t="shared" si="8"/>
        <v>2</v>
      </c>
      <c r="DW40" s="921">
        <f t="shared" si="8"/>
        <v>14</v>
      </c>
      <c r="DX40" s="923">
        <f>COUNTA(DX5:DX39)</f>
        <v>8</v>
      </c>
      <c r="DY40" s="922">
        <f>COUNTA(DY5:DY39)</f>
        <v>12</v>
      </c>
      <c r="DZ40" s="923">
        <f>COUNTA(DZ5:DZ39)</f>
        <v>15</v>
      </c>
      <c r="EA40" s="922">
        <f aca="true" t="shared" si="9" ref="EA40:EH40">COUNTA(EA5:EA39)</f>
        <v>3</v>
      </c>
      <c r="EB40" s="921">
        <f t="shared" si="9"/>
        <v>4</v>
      </c>
      <c r="EC40" s="921">
        <f t="shared" si="9"/>
        <v>10</v>
      </c>
      <c r="ED40" s="923">
        <f t="shared" si="9"/>
        <v>34</v>
      </c>
      <c r="EE40" s="922">
        <f t="shared" si="9"/>
        <v>3</v>
      </c>
      <c r="EF40" s="921">
        <f t="shared" si="9"/>
        <v>4</v>
      </c>
      <c r="EG40" s="921">
        <f t="shared" si="9"/>
        <v>9</v>
      </c>
      <c r="EH40" s="923">
        <f t="shared" si="9"/>
        <v>34</v>
      </c>
      <c r="EI40" s="931"/>
      <c r="EJ40" s="932"/>
    </row>
    <row r="41" spans="1:140" s="42" customFormat="1" ht="15" customHeight="1">
      <c r="A41" s="114" t="s">
        <v>9</v>
      </c>
      <c r="B41" s="6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55"/>
      <c r="AM41" s="55"/>
      <c r="AO41" s="55"/>
      <c r="AP41" s="55"/>
      <c r="AR41" s="55"/>
      <c r="AS41" s="55"/>
      <c r="AT41" s="55"/>
      <c r="AV41" s="55"/>
      <c r="AW41" s="55"/>
      <c r="AX41" s="55"/>
      <c r="AY41" s="55"/>
      <c r="AZ41" s="55"/>
      <c r="BA41" s="55"/>
      <c r="BB41" s="55"/>
      <c r="BC41" s="55"/>
      <c r="BD41" s="55"/>
      <c r="BE41" s="55"/>
      <c r="BF41" s="55"/>
      <c r="BG41" s="55"/>
      <c r="BH41" s="55"/>
      <c r="BI41" s="55"/>
      <c r="BJ41" s="55"/>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
      <c r="DE41" s="43"/>
      <c r="DF41" s="43"/>
      <c r="DG41" s="43"/>
      <c r="DH41" s="43"/>
      <c r="DI41" s="43"/>
      <c r="DJ41" s="43"/>
      <c r="DK41" s="43"/>
      <c r="DL41" s="43"/>
      <c r="DM41" s="55"/>
      <c r="DN41" s="55"/>
      <c r="DO41" s="55"/>
      <c r="DP41" s="55"/>
      <c r="DQ41" s="55"/>
      <c r="DR41" s="55"/>
      <c r="DS41" s="55"/>
      <c r="DT41" s="55"/>
      <c r="DU41" s="55"/>
      <c r="DV41" s="55"/>
      <c r="DW41" s="55"/>
      <c r="DX41" s="55"/>
      <c r="DY41" s="55"/>
      <c r="DZ41" s="55"/>
      <c r="EA41" s="17"/>
      <c r="EB41" s="17"/>
      <c r="EC41" s="4"/>
      <c r="ED41" s="4"/>
      <c r="EE41" s="17"/>
      <c r="EF41" s="17"/>
      <c r="EG41" s="4"/>
      <c r="EH41" s="4"/>
      <c r="EI41" s="4"/>
      <c r="EJ41" s="4"/>
    </row>
    <row r="42" spans="1:154" ht="13.5">
      <c r="A42" s="279"/>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80"/>
      <c r="AM42" s="280"/>
      <c r="AN42" s="280"/>
      <c r="AO42" s="280"/>
      <c r="AP42" s="280"/>
      <c r="AQ42" s="280"/>
      <c r="AR42" s="280"/>
      <c r="AS42" s="280"/>
      <c r="AT42" s="280"/>
      <c r="AU42" s="280"/>
      <c r="AV42" s="280"/>
      <c r="AW42" s="280"/>
      <c r="AX42" s="280"/>
      <c r="AY42" s="280"/>
      <c r="AZ42" s="280"/>
      <c r="BA42" s="280"/>
      <c r="BB42" s="280"/>
      <c r="BK42" s="281"/>
      <c r="BL42" s="281"/>
      <c r="BM42" s="281"/>
      <c r="BN42" s="281"/>
      <c r="BO42" s="281"/>
      <c r="BP42" s="281"/>
      <c r="BQ42" s="281"/>
      <c r="BR42" s="281"/>
      <c r="BS42" s="281"/>
      <c r="BT42" s="281"/>
      <c r="BU42" s="281"/>
      <c r="BV42" s="281"/>
      <c r="CU42" s="281"/>
      <c r="CV42" s="281"/>
      <c r="CW42" s="281"/>
      <c r="CX42" s="281"/>
      <c r="CY42" s="281"/>
      <c r="CZ42" s="281"/>
      <c r="DA42" s="281"/>
      <c r="DB42" s="281"/>
      <c r="DC42" s="281"/>
      <c r="DD42" s="4"/>
      <c r="DE42" s="281"/>
      <c r="DF42" s="282"/>
      <c r="DG42" s="281"/>
      <c r="DH42" s="281"/>
      <c r="DI42" s="281"/>
      <c r="DJ42" s="282"/>
      <c r="DK42" s="281"/>
      <c r="DL42" s="281"/>
      <c r="DM42" s="283"/>
      <c r="DN42" s="283"/>
      <c r="DO42" s="283"/>
      <c r="DP42" s="283"/>
      <c r="DQ42" s="283"/>
      <c r="DR42" s="283"/>
      <c r="DS42" s="283"/>
      <c r="DT42" s="283"/>
      <c r="DU42" s="283"/>
      <c r="DV42" s="283"/>
      <c r="DW42" s="283"/>
      <c r="DX42" s="283"/>
      <c r="DY42" s="283"/>
      <c r="DZ42" s="283"/>
      <c r="EA42" s="17"/>
      <c r="EB42" s="17"/>
      <c r="EC42" s="4"/>
      <c r="ED42" s="4"/>
      <c r="EE42" s="17"/>
      <c r="EF42" s="17"/>
      <c r="EG42" s="4"/>
      <c r="EH42" s="4"/>
      <c r="EI42" s="4"/>
      <c r="EJ42" s="4"/>
      <c r="EK42" s="281"/>
      <c r="EL42" s="281"/>
      <c r="EM42" s="281"/>
      <c r="EN42" s="281"/>
      <c r="EO42" s="281"/>
      <c r="EP42" s="281"/>
      <c r="EQ42" s="281"/>
      <c r="ER42" s="281"/>
      <c r="ES42" s="281"/>
      <c r="ET42" s="281"/>
      <c r="EU42" s="281"/>
      <c r="EV42" s="281"/>
      <c r="EW42" s="281"/>
      <c r="EX42" s="281"/>
    </row>
    <row r="43" spans="1:154" ht="13.5">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4"/>
      <c r="AF43" s="281"/>
      <c r="AG43" s="281"/>
      <c r="AH43" s="281"/>
      <c r="AI43" s="281"/>
      <c r="AJ43" s="281"/>
      <c r="AK43" s="281"/>
      <c r="AL43" s="283"/>
      <c r="AM43" s="283"/>
      <c r="AN43" s="55" t="s">
        <v>305</v>
      </c>
      <c r="AO43" s="280"/>
      <c r="AP43" s="280"/>
      <c r="AQ43" s="280"/>
      <c r="AR43" s="280"/>
      <c r="AS43" s="280"/>
      <c r="AT43" s="280"/>
      <c r="AU43" s="280"/>
      <c r="AV43" s="280"/>
      <c r="AW43" s="280"/>
      <c r="AX43" s="280"/>
      <c r="AY43" s="280"/>
      <c r="AZ43" s="280"/>
      <c r="BA43" s="280"/>
      <c r="BB43" s="280"/>
      <c r="BK43" s="281"/>
      <c r="BL43" s="281"/>
      <c r="BM43" s="281"/>
      <c r="BN43" s="281"/>
      <c r="BO43" s="281"/>
      <c r="BP43" s="281"/>
      <c r="BQ43" s="281"/>
      <c r="BR43" s="281"/>
      <c r="BS43" s="281"/>
      <c r="BT43" s="281"/>
      <c r="BU43" s="281"/>
      <c r="BV43" s="281"/>
      <c r="CU43" s="281"/>
      <c r="CV43" s="281"/>
      <c r="CW43" s="281"/>
      <c r="CX43" s="281"/>
      <c r="CY43" s="281"/>
      <c r="CZ43" s="281"/>
      <c r="DA43" s="281"/>
      <c r="DB43" s="281"/>
      <c r="DC43" s="281"/>
      <c r="DD43" s="4"/>
      <c r="DE43" s="281"/>
      <c r="DF43" s="282"/>
      <c r="DG43" s="281"/>
      <c r="DH43" s="281"/>
      <c r="DI43" s="281"/>
      <c r="DJ43" s="282"/>
      <c r="DK43" s="281"/>
      <c r="DL43" s="281"/>
      <c r="DM43" s="283"/>
      <c r="DN43" s="283"/>
      <c r="DO43" s="283"/>
      <c r="DP43" s="283"/>
      <c r="DQ43" s="283"/>
      <c r="DR43" s="283"/>
      <c r="DS43" s="283"/>
      <c r="DT43" s="283"/>
      <c r="DU43" s="283"/>
      <c r="DV43" s="283"/>
      <c r="DW43" s="283"/>
      <c r="DX43" s="283"/>
      <c r="DY43" s="283"/>
      <c r="DZ43" s="283"/>
      <c r="EA43" s="17"/>
      <c r="EB43" s="17"/>
      <c r="EC43" s="4"/>
      <c r="ED43" s="4"/>
      <c r="EE43" s="17"/>
      <c r="EF43" s="17"/>
      <c r="EG43" s="4"/>
      <c r="EH43" s="4"/>
      <c r="EI43" s="4"/>
      <c r="EJ43" s="4"/>
      <c r="EK43" s="281"/>
      <c r="EL43" s="281"/>
      <c r="EM43" s="281"/>
      <c r="EN43" s="281"/>
      <c r="EO43" s="281"/>
      <c r="EP43" s="281"/>
      <c r="EQ43" s="281"/>
      <c r="ER43" s="281"/>
      <c r="ES43" s="281"/>
      <c r="ET43" s="281"/>
      <c r="EU43" s="281"/>
      <c r="EV43" s="281"/>
      <c r="EW43" s="281"/>
      <c r="EX43" s="281"/>
    </row>
    <row r="44" spans="1:154" ht="13.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115" t="s">
        <v>306</v>
      </c>
      <c r="AH44" s="279"/>
      <c r="AI44" s="279"/>
      <c r="AJ44" s="279"/>
      <c r="AK44" s="279"/>
      <c r="AL44" s="280"/>
      <c r="AM44" s="280"/>
      <c r="AN44" s="280"/>
      <c r="AO44" s="280"/>
      <c r="AP44" s="280"/>
      <c r="AQ44" s="280"/>
      <c r="AR44" s="280"/>
      <c r="AS44" s="280"/>
      <c r="AT44" s="280"/>
      <c r="AU44" s="280"/>
      <c r="AV44" s="280"/>
      <c r="AW44" s="280"/>
      <c r="AX44" s="280"/>
      <c r="AY44" s="280"/>
      <c r="AZ44" s="280"/>
      <c r="BA44" s="280"/>
      <c r="BB44" s="280"/>
      <c r="BK44" s="281"/>
      <c r="BL44" s="281"/>
      <c r="BM44" s="281"/>
      <c r="BN44" s="281"/>
      <c r="BO44" s="281"/>
      <c r="BP44" s="281"/>
      <c r="BQ44" s="281"/>
      <c r="BR44" s="281"/>
      <c r="BS44" s="281"/>
      <c r="BT44" s="281"/>
      <c r="BU44" s="281"/>
      <c r="BV44" s="281"/>
      <c r="CU44" s="281"/>
      <c r="CV44" s="281"/>
      <c r="CW44" s="281"/>
      <c r="CX44" s="281"/>
      <c r="CY44" s="281"/>
      <c r="CZ44" s="281"/>
      <c r="DA44" s="281"/>
      <c r="DB44" s="281"/>
      <c r="DC44" s="281"/>
      <c r="DE44" s="281"/>
      <c r="DF44" s="282"/>
      <c r="DG44" s="281"/>
      <c r="DH44" s="281"/>
      <c r="DI44" s="281"/>
      <c r="DJ44" s="282"/>
      <c r="DK44" s="281"/>
      <c r="DL44" s="281"/>
      <c r="DM44" s="283"/>
      <c r="DN44" s="283"/>
      <c r="DO44" s="283"/>
      <c r="DP44" s="283"/>
      <c r="DQ44" s="283"/>
      <c r="DR44" s="283"/>
      <c r="DS44" s="283"/>
      <c r="DT44" s="283"/>
      <c r="DU44" s="283"/>
      <c r="DV44" s="283"/>
      <c r="DW44" s="283"/>
      <c r="DX44" s="283"/>
      <c r="DY44" s="283"/>
      <c r="DZ44" s="283"/>
      <c r="EK44" s="281"/>
      <c r="EL44" s="281"/>
      <c r="EM44" s="281"/>
      <c r="EN44" s="281"/>
      <c r="EO44" s="281"/>
      <c r="EP44" s="281"/>
      <c r="EQ44" s="281"/>
      <c r="ER44" s="281"/>
      <c r="ES44" s="281"/>
      <c r="ET44" s="281"/>
      <c r="EU44" s="281"/>
      <c r="EV44" s="281"/>
      <c r="EW44" s="281"/>
      <c r="EX44" s="281"/>
    </row>
    <row r="45" spans="1:154" ht="13.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3"/>
      <c r="AM45" s="283"/>
      <c r="AN45" s="283"/>
      <c r="AO45" s="283"/>
      <c r="AP45" s="283"/>
      <c r="AQ45" s="283"/>
      <c r="AR45" s="283"/>
      <c r="AS45" s="283"/>
      <c r="AT45" s="283"/>
      <c r="AU45" s="283"/>
      <c r="AV45" s="283"/>
      <c r="AW45" s="283"/>
      <c r="AX45" s="283"/>
      <c r="AY45" s="283"/>
      <c r="AZ45" s="283"/>
      <c r="BA45" s="283"/>
      <c r="BB45" s="283"/>
      <c r="BK45" s="281"/>
      <c r="BL45" s="281"/>
      <c r="BM45" s="281"/>
      <c r="BN45" s="281"/>
      <c r="BO45" s="281"/>
      <c r="BP45" s="281"/>
      <c r="BQ45" s="281"/>
      <c r="BR45" s="281"/>
      <c r="BS45" s="281"/>
      <c r="BT45" s="281"/>
      <c r="BU45" s="281"/>
      <c r="BV45" s="281"/>
      <c r="CU45" s="281"/>
      <c r="CV45" s="281"/>
      <c r="CW45" s="281"/>
      <c r="CX45" s="281"/>
      <c r="CY45" s="281"/>
      <c r="CZ45" s="281"/>
      <c r="DA45" s="281"/>
      <c r="DB45" s="281"/>
      <c r="DC45" s="281"/>
      <c r="DE45" s="281"/>
      <c r="DF45" s="282"/>
      <c r="DG45" s="281"/>
      <c r="DH45" s="281"/>
      <c r="DI45" s="281"/>
      <c r="DJ45" s="282"/>
      <c r="DK45" s="281"/>
      <c r="DL45" s="281"/>
      <c r="DM45" s="283"/>
      <c r="DN45" s="283"/>
      <c r="DO45" s="283"/>
      <c r="DP45" s="283"/>
      <c r="DQ45" s="283"/>
      <c r="DR45" s="283"/>
      <c r="DS45" s="283"/>
      <c r="DT45" s="283"/>
      <c r="DU45" s="283"/>
      <c r="DV45" s="283"/>
      <c r="DW45" s="283"/>
      <c r="DX45" s="283"/>
      <c r="DY45" s="283"/>
      <c r="DZ45" s="283"/>
      <c r="EK45" s="281"/>
      <c r="EL45" s="281"/>
      <c r="EM45" s="281"/>
      <c r="EN45" s="281"/>
      <c r="EO45" s="281"/>
      <c r="EP45" s="281"/>
      <c r="EQ45" s="281"/>
      <c r="ER45" s="281"/>
      <c r="ES45" s="281"/>
      <c r="ET45" s="281"/>
      <c r="EU45" s="281"/>
      <c r="EV45" s="281"/>
      <c r="EW45" s="281"/>
      <c r="EX45" s="281"/>
    </row>
    <row r="46" spans="1:154" ht="13.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3"/>
      <c r="AM46" s="283"/>
      <c r="AN46" s="283"/>
      <c r="AO46" s="283"/>
      <c r="AP46" s="283"/>
      <c r="AQ46" s="283"/>
      <c r="AR46" s="283"/>
      <c r="AS46" s="283"/>
      <c r="AT46" s="283"/>
      <c r="AU46" s="283"/>
      <c r="AV46" s="283"/>
      <c r="AW46" s="283"/>
      <c r="AX46" s="283"/>
      <c r="AY46" s="283"/>
      <c r="AZ46" s="283"/>
      <c r="BA46" s="283"/>
      <c r="BB46" s="283"/>
      <c r="BK46" s="281"/>
      <c r="BL46" s="281"/>
      <c r="BM46" s="281"/>
      <c r="BN46" s="281"/>
      <c r="BO46" s="281"/>
      <c r="BP46" s="281"/>
      <c r="BQ46" s="281"/>
      <c r="BR46" s="281"/>
      <c r="BS46" s="281"/>
      <c r="BT46" s="281"/>
      <c r="BU46" s="281"/>
      <c r="BV46" s="281"/>
      <c r="CU46" s="281"/>
      <c r="CV46" s="281"/>
      <c r="CW46" s="281"/>
      <c r="CX46" s="281"/>
      <c r="CY46" s="281"/>
      <c r="CZ46" s="281"/>
      <c r="DA46" s="281"/>
      <c r="DB46" s="281"/>
      <c r="DC46" s="281"/>
      <c r="DE46" s="281"/>
      <c r="DF46" s="282"/>
      <c r="DG46" s="281"/>
      <c r="DH46" s="281"/>
      <c r="DI46" s="281"/>
      <c r="DJ46" s="282"/>
      <c r="DK46" s="281"/>
      <c r="DL46" s="281"/>
      <c r="DM46" s="283"/>
      <c r="DN46" s="283"/>
      <c r="DO46" s="283"/>
      <c r="DP46" s="283"/>
      <c r="DQ46" s="283"/>
      <c r="DR46" s="283"/>
      <c r="DS46" s="283"/>
      <c r="DT46" s="283"/>
      <c r="DU46" s="283"/>
      <c r="DV46" s="283"/>
      <c r="DW46" s="283"/>
      <c r="DX46" s="283"/>
      <c r="DY46" s="283"/>
      <c r="DZ46" s="283"/>
      <c r="EK46" s="281"/>
      <c r="EL46" s="281"/>
      <c r="EM46" s="281"/>
      <c r="EN46" s="281"/>
      <c r="EO46" s="281"/>
      <c r="EP46" s="281"/>
      <c r="EQ46" s="281"/>
      <c r="ER46" s="281"/>
      <c r="ES46" s="281"/>
      <c r="ET46" s="281"/>
      <c r="EU46" s="281"/>
      <c r="EV46" s="281"/>
      <c r="EW46" s="281"/>
      <c r="EX46" s="281"/>
    </row>
    <row r="47" spans="1:154" ht="13.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3"/>
      <c r="AM47" s="283"/>
      <c r="AN47" s="283"/>
      <c r="AO47" s="283"/>
      <c r="AP47" s="283"/>
      <c r="AQ47" s="283"/>
      <c r="AR47" s="283"/>
      <c r="AS47" s="283"/>
      <c r="AT47" s="283"/>
      <c r="AU47" s="283"/>
      <c r="AV47" s="283"/>
      <c r="AW47" s="283"/>
      <c r="AX47" s="283"/>
      <c r="AY47" s="283"/>
      <c r="AZ47" s="283"/>
      <c r="BA47" s="283"/>
      <c r="BB47" s="283"/>
      <c r="BK47" s="281"/>
      <c r="BL47" s="281"/>
      <c r="BM47" s="281"/>
      <c r="BN47" s="281"/>
      <c r="BO47" s="281"/>
      <c r="BP47" s="281"/>
      <c r="BQ47" s="281"/>
      <c r="BR47" s="281"/>
      <c r="BS47" s="281"/>
      <c r="BT47" s="281"/>
      <c r="BU47" s="281"/>
      <c r="BV47" s="281"/>
      <c r="CU47" s="281"/>
      <c r="CV47" s="281"/>
      <c r="CW47" s="281"/>
      <c r="CX47" s="281"/>
      <c r="CY47" s="281"/>
      <c r="CZ47" s="281"/>
      <c r="DA47" s="281"/>
      <c r="DB47" s="281"/>
      <c r="DC47" s="281"/>
      <c r="DE47" s="281"/>
      <c r="DF47" s="282"/>
      <c r="DG47" s="281"/>
      <c r="DH47" s="281"/>
      <c r="DI47" s="281"/>
      <c r="DJ47" s="282"/>
      <c r="DK47" s="281"/>
      <c r="DL47" s="281"/>
      <c r="DM47" s="283"/>
      <c r="DN47" s="283"/>
      <c r="DO47" s="283"/>
      <c r="DP47" s="283"/>
      <c r="DQ47" s="283"/>
      <c r="DR47" s="283"/>
      <c r="DS47" s="283"/>
      <c r="DT47" s="283"/>
      <c r="DU47" s="283"/>
      <c r="DV47" s="283"/>
      <c r="DW47" s="283"/>
      <c r="DX47" s="283"/>
      <c r="DY47" s="283"/>
      <c r="DZ47" s="283"/>
      <c r="EK47" s="281"/>
      <c r="EL47" s="281"/>
      <c r="EM47" s="281"/>
      <c r="EN47" s="281"/>
      <c r="EO47" s="281"/>
      <c r="EP47" s="281"/>
      <c r="EQ47" s="281"/>
      <c r="ER47" s="281"/>
      <c r="ES47" s="281"/>
      <c r="ET47" s="281"/>
      <c r="EU47" s="281"/>
      <c r="EV47" s="281"/>
      <c r="EW47" s="281"/>
      <c r="EX47" s="281"/>
    </row>
    <row r="48" spans="1:154" ht="13.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3"/>
      <c r="AM48" s="283"/>
      <c r="AN48" s="283"/>
      <c r="AO48" s="283"/>
      <c r="AP48" s="283"/>
      <c r="AQ48" s="283"/>
      <c r="AR48" s="283"/>
      <c r="AS48" s="283"/>
      <c r="AT48" s="283"/>
      <c r="AU48" s="283"/>
      <c r="AV48" s="283"/>
      <c r="AW48" s="283"/>
      <c r="AX48" s="283"/>
      <c r="AY48" s="283"/>
      <c r="AZ48" s="283"/>
      <c r="BA48" s="283"/>
      <c r="BB48" s="283"/>
      <c r="BK48" s="281"/>
      <c r="BL48" s="281"/>
      <c r="BM48" s="281"/>
      <c r="BN48" s="281"/>
      <c r="BO48" s="281"/>
      <c r="BP48" s="281"/>
      <c r="BQ48" s="281"/>
      <c r="BR48" s="281"/>
      <c r="BS48" s="281"/>
      <c r="BT48" s="281"/>
      <c r="BU48" s="281"/>
      <c r="BV48" s="281"/>
      <c r="CU48" s="281"/>
      <c r="CV48" s="281"/>
      <c r="CW48" s="281"/>
      <c r="CX48" s="281"/>
      <c r="CY48" s="281"/>
      <c r="CZ48" s="281"/>
      <c r="DA48" s="281"/>
      <c r="DB48" s="281"/>
      <c r="DC48" s="281"/>
      <c r="DE48" s="281"/>
      <c r="DF48" s="282"/>
      <c r="DG48" s="281"/>
      <c r="DH48" s="281"/>
      <c r="DI48" s="281"/>
      <c r="DJ48" s="282"/>
      <c r="DK48" s="281"/>
      <c r="DL48" s="281"/>
      <c r="DM48" s="283"/>
      <c r="DN48" s="283"/>
      <c r="DO48" s="283"/>
      <c r="DP48" s="283"/>
      <c r="DQ48" s="283"/>
      <c r="DR48" s="283"/>
      <c r="DS48" s="283"/>
      <c r="DT48" s="283"/>
      <c r="DU48" s="283"/>
      <c r="DV48" s="283"/>
      <c r="DW48" s="283"/>
      <c r="DX48" s="283"/>
      <c r="DY48" s="283"/>
      <c r="DZ48" s="283"/>
      <c r="EK48" s="281"/>
      <c r="EL48" s="281"/>
      <c r="EM48" s="281"/>
      <c r="EN48" s="281"/>
      <c r="EO48" s="281"/>
      <c r="EP48" s="281"/>
      <c r="EQ48" s="281"/>
      <c r="ER48" s="281"/>
      <c r="ES48" s="281"/>
      <c r="ET48" s="281"/>
      <c r="EU48" s="281"/>
      <c r="EV48" s="281"/>
      <c r="EW48" s="281"/>
      <c r="EX48" s="281"/>
    </row>
    <row r="49" spans="1:154" ht="13.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3"/>
      <c r="AM49" s="283"/>
      <c r="AN49" s="283"/>
      <c r="AO49" s="283"/>
      <c r="AP49" s="283"/>
      <c r="AQ49" s="283"/>
      <c r="AR49" s="283"/>
      <c r="AS49" s="283"/>
      <c r="AT49" s="283"/>
      <c r="AU49" s="283"/>
      <c r="AV49" s="283"/>
      <c r="AW49" s="283"/>
      <c r="AX49" s="283"/>
      <c r="AY49" s="283"/>
      <c r="AZ49" s="283"/>
      <c r="BA49" s="283"/>
      <c r="BB49" s="283"/>
      <c r="BK49" s="281"/>
      <c r="BL49" s="281"/>
      <c r="BM49" s="281"/>
      <c r="BN49" s="281"/>
      <c r="BO49" s="281"/>
      <c r="BP49" s="281"/>
      <c r="BQ49" s="281"/>
      <c r="BR49" s="281"/>
      <c r="BS49" s="281"/>
      <c r="BT49" s="281"/>
      <c r="BU49" s="281"/>
      <c r="BV49" s="281"/>
      <c r="CU49" s="281"/>
      <c r="CV49" s="281"/>
      <c r="CW49" s="281"/>
      <c r="CX49" s="281"/>
      <c r="CY49" s="281"/>
      <c r="CZ49" s="281"/>
      <c r="DA49" s="281"/>
      <c r="DB49" s="281"/>
      <c r="DC49" s="281"/>
      <c r="DE49" s="281"/>
      <c r="DF49" s="282"/>
      <c r="DG49" s="281"/>
      <c r="DH49" s="281"/>
      <c r="DI49" s="281"/>
      <c r="DJ49" s="282"/>
      <c r="DK49" s="281"/>
      <c r="DL49" s="281"/>
      <c r="DM49" s="283"/>
      <c r="DN49" s="283"/>
      <c r="DO49" s="283"/>
      <c r="DP49" s="283"/>
      <c r="DQ49" s="283"/>
      <c r="DR49" s="283"/>
      <c r="DS49" s="283"/>
      <c r="DT49" s="283"/>
      <c r="DU49" s="283"/>
      <c r="DV49" s="283"/>
      <c r="DW49" s="283"/>
      <c r="DX49" s="283"/>
      <c r="DY49" s="283"/>
      <c r="DZ49" s="283"/>
      <c r="EK49" s="281"/>
      <c r="EL49" s="281"/>
      <c r="EM49" s="281"/>
      <c r="EN49" s="281"/>
      <c r="EO49" s="281"/>
      <c r="EP49" s="281"/>
      <c r="EQ49" s="281"/>
      <c r="ER49" s="281"/>
      <c r="ES49" s="281"/>
      <c r="ET49" s="281"/>
      <c r="EU49" s="281"/>
      <c r="EV49" s="281"/>
      <c r="EW49" s="281"/>
      <c r="EX49" s="281"/>
    </row>
    <row r="50" spans="1:154" ht="13.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3"/>
      <c r="AM50" s="283"/>
      <c r="AN50" s="283"/>
      <c r="AO50" s="283"/>
      <c r="AP50" s="283"/>
      <c r="AQ50" s="283"/>
      <c r="AR50" s="283"/>
      <c r="AS50" s="283"/>
      <c r="AT50" s="283"/>
      <c r="AU50" s="283"/>
      <c r="AV50" s="283"/>
      <c r="AW50" s="283"/>
      <c r="AX50" s="283"/>
      <c r="AY50" s="283"/>
      <c r="AZ50" s="283"/>
      <c r="BA50" s="283"/>
      <c r="BB50" s="283"/>
      <c r="BK50" s="281"/>
      <c r="BL50" s="281"/>
      <c r="BM50" s="281"/>
      <c r="BN50" s="281"/>
      <c r="BO50" s="281"/>
      <c r="BP50" s="281"/>
      <c r="BQ50" s="281"/>
      <c r="BR50" s="281"/>
      <c r="BS50" s="281"/>
      <c r="BT50" s="281"/>
      <c r="BU50" s="281"/>
      <c r="BV50" s="281"/>
      <c r="CU50" s="281"/>
      <c r="CV50" s="281"/>
      <c r="CW50" s="281"/>
      <c r="CX50" s="281"/>
      <c r="CY50" s="281"/>
      <c r="CZ50" s="281"/>
      <c r="DA50" s="281"/>
      <c r="DB50" s="281"/>
      <c r="DC50" s="281"/>
      <c r="DE50" s="281"/>
      <c r="DF50" s="282"/>
      <c r="DG50" s="281"/>
      <c r="DH50" s="281"/>
      <c r="DI50" s="281"/>
      <c r="DJ50" s="282"/>
      <c r="DK50" s="281"/>
      <c r="DL50" s="281"/>
      <c r="DM50" s="283"/>
      <c r="DN50" s="283"/>
      <c r="DO50" s="283"/>
      <c r="DP50" s="283"/>
      <c r="DQ50" s="283"/>
      <c r="DR50" s="283"/>
      <c r="DS50" s="283"/>
      <c r="DT50" s="283"/>
      <c r="DU50" s="283"/>
      <c r="DV50" s="283"/>
      <c r="DW50" s="283"/>
      <c r="DX50" s="283"/>
      <c r="DY50" s="283"/>
      <c r="DZ50" s="283"/>
      <c r="EK50" s="281"/>
      <c r="EL50" s="281"/>
      <c r="EM50" s="281"/>
      <c r="EN50" s="281"/>
      <c r="EO50" s="281"/>
      <c r="EP50" s="281"/>
      <c r="EQ50" s="281"/>
      <c r="ER50" s="281"/>
      <c r="ES50" s="281"/>
      <c r="ET50" s="281"/>
      <c r="EU50" s="281"/>
      <c r="EV50" s="281"/>
      <c r="EW50" s="281"/>
      <c r="EX50" s="281"/>
    </row>
    <row r="51" spans="1:154" ht="13.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3"/>
      <c r="AM51" s="283"/>
      <c r="AN51" s="283"/>
      <c r="AO51" s="283"/>
      <c r="AP51" s="283"/>
      <c r="AQ51" s="283"/>
      <c r="AR51" s="283"/>
      <c r="AS51" s="283"/>
      <c r="AT51" s="283"/>
      <c r="AU51" s="283"/>
      <c r="AV51" s="283"/>
      <c r="AW51" s="283"/>
      <c r="AX51" s="283"/>
      <c r="AY51" s="283"/>
      <c r="AZ51" s="283"/>
      <c r="BA51" s="283"/>
      <c r="BB51" s="283"/>
      <c r="BK51" s="281"/>
      <c r="BL51" s="281"/>
      <c r="BM51" s="281"/>
      <c r="BN51" s="281"/>
      <c r="BO51" s="281"/>
      <c r="BP51" s="281"/>
      <c r="BQ51" s="281"/>
      <c r="BR51" s="281"/>
      <c r="BS51" s="281"/>
      <c r="BT51" s="281"/>
      <c r="BU51" s="281"/>
      <c r="BV51" s="281"/>
      <c r="CU51" s="281"/>
      <c r="CV51" s="281"/>
      <c r="CW51" s="281"/>
      <c r="CX51" s="281"/>
      <c r="CY51" s="281"/>
      <c r="CZ51" s="281"/>
      <c r="DA51" s="281"/>
      <c r="DB51" s="281"/>
      <c r="DC51" s="281"/>
      <c r="DE51" s="281"/>
      <c r="DF51" s="282"/>
      <c r="DG51" s="281"/>
      <c r="DH51" s="281"/>
      <c r="DI51" s="281"/>
      <c r="DJ51" s="282"/>
      <c r="DK51" s="281"/>
      <c r="DL51" s="281"/>
      <c r="DM51" s="283"/>
      <c r="DN51" s="283"/>
      <c r="DO51" s="283"/>
      <c r="DP51" s="283"/>
      <c r="DQ51" s="283"/>
      <c r="DR51" s="283"/>
      <c r="DS51" s="283"/>
      <c r="DT51" s="283"/>
      <c r="DU51" s="283"/>
      <c r="DV51" s="283"/>
      <c r="DW51" s="283"/>
      <c r="DX51" s="283"/>
      <c r="DY51" s="283"/>
      <c r="DZ51" s="283"/>
      <c r="EK51" s="281"/>
      <c r="EL51" s="281"/>
      <c r="EM51" s="281"/>
      <c r="EN51" s="281"/>
      <c r="EO51" s="281"/>
      <c r="EP51" s="281"/>
      <c r="EQ51" s="281"/>
      <c r="ER51" s="281"/>
      <c r="ES51" s="281"/>
      <c r="ET51" s="281"/>
      <c r="EU51" s="281"/>
      <c r="EV51" s="281"/>
      <c r="EW51" s="281"/>
      <c r="EX51" s="281"/>
    </row>
    <row r="52" spans="1:154" ht="13.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3"/>
      <c r="AM52" s="283"/>
      <c r="AN52" s="283"/>
      <c r="AO52" s="283"/>
      <c r="AP52" s="283"/>
      <c r="AQ52" s="283"/>
      <c r="AR52" s="283"/>
      <c r="AS52" s="283"/>
      <c r="AT52" s="283"/>
      <c r="AU52" s="283"/>
      <c r="AV52" s="283"/>
      <c r="AW52" s="283"/>
      <c r="AX52" s="283"/>
      <c r="AY52" s="283"/>
      <c r="AZ52" s="283"/>
      <c r="BA52" s="283"/>
      <c r="BB52" s="283"/>
      <c r="BK52" s="281"/>
      <c r="BL52" s="281"/>
      <c r="BM52" s="281"/>
      <c r="BN52" s="281"/>
      <c r="BO52" s="281"/>
      <c r="BP52" s="281"/>
      <c r="BQ52" s="281"/>
      <c r="BR52" s="281"/>
      <c r="BS52" s="281"/>
      <c r="BT52" s="281"/>
      <c r="BU52" s="281"/>
      <c r="BV52" s="281"/>
      <c r="CU52" s="281"/>
      <c r="CV52" s="281"/>
      <c r="CW52" s="281"/>
      <c r="CX52" s="281"/>
      <c r="CY52" s="281"/>
      <c r="CZ52" s="281"/>
      <c r="DA52" s="281"/>
      <c r="DB52" s="281"/>
      <c r="DC52" s="281"/>
      <c r="DE52" s="281"/>
      <c r="DF52" s="282"/>
      <c r="DG52" s="281"/>
      <c r="DH52" s="281"/>
      <c r="DI52" s="281"/>
      <c r="DJ52" s="282"/>
      <c r="DK52" s="281"/>
      <c r="DL52" s="281"/>
      <c r="DM52" s="283"/>
      <c r="DN52" s="283"/>
      <c r="DO52" s="283"/>
      <c r="DP52" s="283"/>
      <c r="DQ52" s="283"/>
      <c r="DR52" s="283"/>
      <c r="DS52" s="283"/>
      <c r="DT52" s="283"/>
      <c r="DU52" s="283"/>
      <c r="DV52" s="283"/>
      <c r="DW52" s="283"/>
      <c r="DX52" s="283"/>
      <c r="DY52" s="283"/>
      <c r="DZ52" s="283"/>
      <c r="EK52" s="281"/>
      <c r="EL52" s="281"/>
      <c r="EM52" s="281"/>
      <c r="EN52" s="281"/>
      <c r="EO52" s="281"/>
      <c r="EP52" s="281"/>
      <c r="EQ52" s="281"/>
      <c r="ER52" s="281"/>
      <c r="ES52" s="281"/>
      <c r="ET52" s="281"/>
      <c r="EU52" s="281"/>
      <c r="EV52" s="281"/>
      <c r="EW52" s="281"/>
      <c r="EX52" s="281"/>
    </row>
    <row r="53" spans="1:154" ht="13.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3"/>
      <c r="AM53" s="283"/>
      <c r="AN53" s="283"/>
      <c r="AO53" s="283"/>
      <c r="AP53" s="283"/>
      <c r="AQ53" s="283"/>
      <c r="AR53" s="283"/>
      <c r="AS53" s="283"/>
      <c r="AT53" s="283"/>
      <c r="AU53" s="283"/>
      <c r="AV53" s="283"/>
      <c r="AW53" s="283"/>
      <c r="AX53" s="283"/>
      <c r="AY53" s="283"/>
      <c r="AZ53" s="283"/>
      <c r="BA53" s="283"/>
      <c r="BB53" s="283"/>
      <c r="BK53" s="281"/>
      <c r="BL53" s="281"/>
      <c r="BM53" s="281"/>
      <c r="BN53" s="281"/>
      <c r="BO53" s="281"/>
      <c r="BP53" s="281"/>
      <c r="BQ53" s="281"/>
      <c r="BR53" s="281"/>
      <c r="BS53" s="281"/>
      <c r="BT53" s="281"/>
      <c r="BU53" s="281"/>
      <c r="BV53" s="281"/>
      <c r="CU53" s="281"/>
      <c r="CV53" s="281"/>
      <c r="CW53" s="281"/>
      <c r="CX53" s="281"/>
      <c r="CY53" s="281"/>
      <c r="CZ53" s="281"/>
      <c r="DA53" s="281"/>
      <c r="DB53" s="281"/>
      <c r="DC53" s="281"/>
      <c r="DE53" s="281"/>
      <c r="DF53" s="282"/>
      <c r="DG53" s="281"/>
      <c r="DH53" s="281"/>
      <c r="DI53" s="281"/>
      <c r="DJ53" s="282"/>
      <c r="DK53" s="281"/>
      <c r="DL53" s="281"/>
      <c r="DM53" s="283"/>
      <c r="DN53" s="283"/>
      <c r="DO53" s="283"/>
      <c r="DP53" s="283"/>
      <c r="DQ53" s="283"/>
      <c r="DR53" s="283"/>
      <c r="DS53" s="283"/>
      <c r="DT53" s="283"/>
      <c r="DU53" s="283"/>
      <c r="DV53" s="283"/>
      <c r="DW53" s="283"/>
      <c r="DX53" s="283"/>
      <c r="DY53" s="283"/>
      <c r="DZ53" s="283"/>
      <c r="EK53" s="281"/>
      <c r="EL53" s="281"/>
      <c r="EM53" s="281"/>
      <c r="EN53" s="281"/>
      <c r="EO53" s="281"/>
      <c r="EP53" s="281"/>
      <c r="EQ53" s="281"/>
      <c r="ER53" s="281"/>
      <c r="ES53" s="281"/>
      <c r="ET53" s="281"/>
      <c r="EU53" s="281"/>
      <c r="EV53" s="281"/>
      <c r="EW53" s="281"/>
      <c r="EX53" s="281"/>
    </row>
    <row r="54" spans="1:154" ht="13.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3"/>
      <c r="AM54" s="283"/>
      <c r="AN54" s="283"/>
      <c r="AO54" s="283"/>
      <c r="AP54" s="283"/>
      <c r="AQ54" s="283"/>
      <c r="AR54" s="283"/>
      <c r="AS54" s="283"/>
      <c r="AT54" s="283"/>
      <c r="AU54" s="283"/>
      <c r="AV54" s="283"/>
      <c r="AW54" s="283"/>
      <c r="AX54" s="283"/>
      <c r="AY54" s="283"/>
      <c r="AZ54" s="283"/>
      <c r="BA54" s="283"/>
      <c r="BB54" s="283"/>
      <c r="BK54" s="281"/>
      <c r="BL54" s="281"/>
      <c r="BM54" s="281"/>
      <c r="BN54" s="281"/>
      <c r="BO54" s="281"/>
      <c r="BP54" s="281"/>
      <c r="BQ54" s="281"/>
      <c r="BR54" s="281"/>
      <c r="BS54" s="281"/>
      <c r="BT54" s="281"/>
      <c r="BU54" s="281"/>
      <c r="BV54" s="281"/>
      <c r="CU54" s="281"/>
      <c r="CV54" s="281"/>
      <c r="CW54" s="281"/>
      <c r="CX54" s="281"/>
      <c r="CY54" s="281"/>
      <c r="CZ54" s="281"/>
      <c r="DA54" s="281"/>
      <c r="DB54" s="281"/>
      <c r="DC54" s="281"/>
      <c r="DE54" s="281"/>
      <c r="DF54" s="282"/>
      <c r="DG54" s="281"/>
      <c r="DH54" s="281"/>
      <c r="DI54" s="281"/>
      <c r="DJ54" s="282"/>
      <c r="DK54" s="281"/>
      <c r="DL54" s="281"/>
      <c r="DM54" s="283"/>
      <c r="DN54" s="283"/>
      <c r="DO54" s="283"/>
      <c r="DP54" s="283"/>
      <c r="DQ54" s="283"/>
      <c r="DR54" s="283"/>
      <c r="DS54" s="283"/>
      <c r="DT54" s="283"/>
      <c r="DU54" s="283"/>
      <c r="DV54" s="283"/>
      <c r="DW54" s="283"/>
      <c r="DX54" s="283"/>
      <c r="DY54" s="283"/>
      <c r="DZ54" s="283"/>
      <c r="EK54" s="281"/>
      <c r="EL54" s="281"/>
      <c r="EM54" s="281"/>
      <c r="EN54" s="281"/>
      <c r="EO54" s="281"/>
      <c r="EP54" s="281"/>
      <c r="EQ54" s="281"/>
      <c r="ER54" s="281"/>
      <c r="ES54" s="281"/>
      <c r="ET54" s="281"/>
      <c r="EU54" s="281"/>
      <c r="EV54" s="281"/>
      <c r="EW54" s="281"/>
      <c r="EX54" s="281"/>
    </row>
    <row r="55" spans="1:154" ht="13.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3"/>
      <c r="AM55" s="283"/>
      <c r="AN55" s="283"/>
      <c r="AO55" s="283"/>
      <c r="AP55" s="283"/>
      <c r="AQ55" s="283"/>
      <c r="AR55" s="283"/>
      <c r="AS55" s="283"/>
      <c r="AT55" s="283"/>
      <c r="AU55" s="283"/>
      <c r="AV55" s="283"/>
      <c r="AW55" s="283"/>
      <c r="AX55" s="283"/>
      <c r="AY55" s="283"/>
      <c r="AZ55" s="283"/>
      <c r="BA55" s="283"/>
      <c r="BB55" s="283"/>
      <c r="BK55" s="281"/>
      <c r="BL55" s="281"/>
      <c r="BM55" s="281"/>
      <c r="BN55" s="281"/>
      <c r="BO55" s="281"/>
      <c r="BP55" s="281"/>
      <c r="BQ55" s="281"/>
      <c r="BR55" s="281"/>
      <c r="BS55" s="281"/>
      <c r="BT55" s="281"/>
      <c r="BU55" s="281"/>
      <c r="BV55" s="281"/>
      <c r="CU55" s="281"/>
      <c r="CV55" s="281"/>
      <c r="CW55" s="281"/>
      <c r="CX55" s="281"/>
      <c r="CY55" s="281"/>
      <c r="CZ55" s="281"/>
      <c r="DA55" s="281"/>
      <c r="DB55" s="281"/>
      <c r="DC55" s="281"/>
      <c r="DE55" s="281"/>
      <c r="DF55" s="282"/>
      <c r="DG55" s="281"/>
      <c r="DH55" s="281"/>
      <c r="DI55" s="281"/>
      <c r="DJ55" s="282"/>
      <c r="DK55" s="281"/>
      <c r="DL55" s="281"/>
      <c r="DM55" s="283"/>
      <c r="DN55" s="283"/>
      <c r="DO55" s="283"/>
      <c r="DP55" s="283"/>
      <c r="DQ55" s="283"/>
      <c r="DR55" s="283"/>
      <c r="DS55" s="283"/>
      <c r="DT55" s="283"/>
      <c r="DU55" s="283"/>
      <c r="DV55" s="283"/>
      <c r="DW55" s="283"/>
      <c r="DX55" s="283"/>
      <c r="DY55" s="283"/>
      <c r="DZ55" s="283"/>
      <c r="EK55" s="281"/>
      <c r="EL55" s="281"/>
      <c r="EM55" s="281"/>
      <c r="EN55" s="281"/>
      <c r="EO55" s="281"/>
      <c r="EP55" s="281"/>
      <c r="EQ55" s="281"/>
      <c r="ER55" s="281"/>
      <c r="ES55" s="281"/>
      <c r="ET55" s="281"/>
      <c r="EU55" s="281"/>
      <c r="EV55" s="281"/>
      <c r="EW55" s="281"/>
      <c r="EX55" s="281"/>
    </row>
    <row r="56" spans="1:154" ht="13.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3"/>
      <c r="AM56" s="283"/>
      <c r="AN56" s="283"/>
      <c r="AO56" s="283"/>
      <c r="AP56" s="283"/>
      <c r="AQ56" s="283"/>
      <c r="AR56" s="283"/>
      <c r="AS56" s="283"/>
      <c r="AT56" s="283"/>
      <c r="AU56" s="283"/>
      <c r="AV56" s="283"/>
      <c r="AW56" s="283"/>
      <c r="AX56" s="283"/>
      <c r="AY56" s="283"/>
      <c r="AZ56" s="283"/>
      <c r="BA56" s="283"/>
      <c r="BB56" s="283"/>
      <c r="BK56" s="281"/>
      <c r="BL56" s="281"/>
      <c r="BM56" s="281"/>
      <c r="BN56" s="281"/>
      <c r="BO56" s="281"/>
      <c r="BP56" s="281"/>
      <c r="BQ56" s="281"/>
      <c r="BR56" s="281"/>
      <c r="BS56" s="281"/>
      <c r="BT56" s="281"/>
      <c r="BU56" s="281"/>
      <c r="BV56" s="281"/>
      <c r="CU56" s="281"/>
      <c r="CV56" s="281"/>
      <c r="CW56" s="281"/>
      <c r="CX56" s="281"/>
      <c r="CY56" s="281"/>
      <c r="CZ56" s="281"/>
      <c r="DA56" s="281"/>
      <c r="DB56" s="281"/>
      <c r="DC56" s="281"/>
      <c r="DE56" s="281"/>
      <c r="DF56" s="282"/>
      <c r="DG56" s="281"/>
      <c r="DH56" s="281"/>
      <c r="DI56" s="281"/>
      <c r="DJ56" s="282"/>
      <c r="DK56" s="281"/>
      <c r="DL56" s="281"/>
      <c r="DM56" s="283"/>
      <c r="DN56" s="283"/>
      <c r="DO56" s="283"/>
      <c r="DP56" s="283"/>
      <c r="DQ56" s="283"/>
      <c r="DR56" s="283"/>
      <c r="DS56" s="283"/>
      <c r="DT56" s="283"/>
      <c r="DU56" s="283"/>
      <c r="DV56" s="283"/>
      <c r="DW56" s="283"/>
      <c r="DX56" s="283"/>
      <c r="DY56" s="283"/>
      <c r="DZ56" s="283"/>
      <c r="EK56" s="281"/>
      <c r="EL56" s="281"/>
      <c r="EM56" s="281"/>
      <c r="EN56" s="281"/>
      <c r="EO56" s="281"/>
      <c r="EP56" s="281"/>
      <c r="EQ56" s="281"/>
      <c r="ER56" s="281"/>
      <c r="ES56" s="281"/>
      <c r="ET56" s="281"/>
      <c r="EU56" s="281"/>
      <c r="EV56" s="281"/>
      <c r="EW56" s="281"/>
      <c r="EX56" s="281"/>
    </row>
    <row r="57" spans="1:154" ht="13.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3"/>
      <c r="AM57" s="283"/>
      <c r="AN57" s="283"/>
      <c r="AO57" s="283"/>
      <c r="AP57" s="283"/>
      <c r="AQ57" s="283"/>
      <c r="AR57" s="283"/>
      <c r="AS57" s="283"/>
      <c r="AT57" s="283"/>
      <c r="AU57" s="283"/>
      <c r="AV57" s="283"/>
      <c r="AW57" s="283"/>
      <c r="AX57" s="283"/>
      <c r="AY57" s="283"/>
      <c r="AZ57" s="283"/>
      <c r="BA57" s="283"/>
      <c r="BB57" s="283"/>
      <c r="BK57" s="281"/>
      <c r="BL57" s="281"/>
      <c r="BM57" s="281"/>
      <c r="BN57" s="281"/>
      <c r="BO57" s="281"/>
      <c r="BP57" s="281"/>
      <c r="BQ57" s="281"/>
      <c r="BR57" s="281"/>
      <c r="BS57" s="281"/>
      <c r="BT57" s="281"/>
      <c r="BU57" s="281"/>
      <c r="BV57" s="281"/>
      <c r="CU57" s="281"/>
      <c r="CV57" s="281"/>
      <c r="CW57" s="281"/>
      <c r="CX57" s="281"/>
      <c r="CY57" s="281"/>
      <c r="CZ57" s="281"/>
      <c r="DA57" s="281"/>
      <c r="DB57" s="281"/>
      <c r="DC57" s="281"/>
      <c r="DE57" s="281"/>
      <c r="DF57" s="282"/>
      <c r="DG57" s="281"/>
      <c r="DH57" s="281"/>
      <c r="DI57" s="281"/>
      <c r="DJ57" s="282"/>
      <c r="DK57" s="281"/>
      <c r="DL57" s="281"/>
      <c r="DM57" s="283"/>
      <c r="DN57" s="283"/>
      <c r="DO57" s="283"/>
      <c r="DP57" s="283"/>
      <c r="DQ57" s="283"/>
      <c r="DR57" s="283"/>
      <c r="DS57" s="283"/>
      <c r="DT57" s="283"/>
      <c r="DU57" s="283"/>
      <c r="DV57" s="283"/>
      <c r="DW57" s="283"/>
      <c r="DX57" s="283"/>
      <c r="DY57" s="283"/>
      <c r="DZ57" s="283"/>
      <c r="EK57" s="281"/>
      <c r="EL57" s="281"/>
      <c r="EM57" s="281"/>
      <c r="EN57" s="281"/>
      <c r="EO57" s="281"/>
      <c r="EP57" s="281"/>
      <c r="EQ57" s="281"/>
      <c r="ER57" s="281"/>
      <c r="ES57" s="281"/>
      <c r="ET57" s="281"/>
      <c r="EU57" s="281"/>
      <c r="EV57" s="281"/>
      <c r="EW57" s="281"/>
      <c r="EX57" s="281"/>
    </row>
    <row r="58" spans="1:154" ht="13.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3"/>
      <c r="AM58" s="283"/>
      <c r="AN58" s="283"/>
      <c r="AO58" s="283"/>
      <c r="AP58" s="283"/>
      <c r="AQ58" s="283"/>
      <c r="AR58" s="283"/>
      <c r="AS58" s="283"/>
      <c r="AT58" s="283"/>
      <c r="AU58" s="283"/>
      <c r="AV58" s="283"/>
      <c r="AW58" s="283"/>
      <c r="AX58" s="283"/>
      <c r="AY58" s="283"/>
      <c r="AZ58" s="283"/>
      <c r="BA58" s="283"/>
      <c r="BB58" s="283"/>
      <c r="BK58" s="281"/>
      <c r="BL58" s="281"/>
      <c r="BM58" s="281"/>
      <c r="BN58" s="281"/>
      <c r="BO58" s="281"/>
      <c r="BP58" s="281"/>
      <c r="BQ58" s="281"/>
      <c r="BR58" s="281"/>
      <c r="BS58" s="281"/>
      <c r="BT58" s="281"/>
      <c r="BU58" s="281"/>
      <c r="BV58" s="281"/>
      <c r="CU58" s="281"/>
      <c r="CV58" s="281"/>
      <c r="CW58" s="281"/>
      <c r="CX58" s="281"/>
      <c r="CY58" s="281"/>
      <c r="CZ58" s="281"/>
      <c r="DA58" s="281"/>
      <c r="DB58" s="281"/>
      <c r="DC58" s="281"/>
      <c r="DE58" s="281"/>
      <c r="DF58" s="282"/>
      <c r="DG58" s="281"/>
      <c r="DH58" s="281"/>
      <c r="DI58" s="281"/>
      <c r="DJ58" s="282"/>
      <c r="DK58" s="281"/>
      <c r="DL58" s="281"/>
      <c r="DM58" s="283"/>
      <c r="DN58" s="283"/>
      <c r="DO58" s="283"/>
      <c r="DP58" s="283"/>
      <c r="DQ58" s="283"/>
      <c r="DR58" s="283"/>
      <c r="DS58" s="283"/>
      <c r="DT58" s="283"/>
      <c r="DU58" s="283"/>
      <c r="DV58" s="283"/>
      <c r="DW58" s="283"/>
      <c r="DX58" s="283"/>
      <c r="DY58" s="283"/>
      <c r="DZ58" s="283"/>
      <c r="EK58" s="281"/>
      <c r="EL58" s="281"/>
      <c r="EM58" s="281"/>
      <c r="EN58" s="281"/>
      <c r="EO58" s="281"/>
      <c r="EP58" s="281"/>
      <c r="EQ58" s="281"/>
      <c r="ER58" s="281"/>
      <c r="ES58" s="281"/>
      <c r="ET58" s="281"/>
      <c r="EU58" s="281"/>
      <c r="EV58" s="281"/>
      <c r="EW58" s="281"/>
      <c r="EX58" s="281"/>
    </row>
    <row r="59" spans="1:154" ht="13.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3"/>
      <c r="AM59" s="283"/>
      <c r="AN59" s="283"/>
      <c r="AO59" s="283"/>
      <c r="AP59" s="283"/>
      <c r="AQ59" s="283"/>
      <c r="AR59" s="283"/>
      <c r="AS59" s="283"/>
      <c r="AT59" s="283"/>
      <c r="AU59" s="283"/>
      <c r="AV59" s="283"/>
      <c r="AW59" s="283"/>
      <c r="AX59" s="283"/>
      <c r="AY59" s="283"/>
      <c r="AZ59" s="283"/>
      <c r="BA59" s="283"/>
      <c r="BB59" s="283"/>
      <c r="BK59" s="281"/>
      <c r="BL59" s="281"/>
      <c r="BM59" s="281"/>
      <c r="BN59" s="281"/>
      <c r="BO59" s="281"/>
      <c r="BP59" s="281"/>
      <c r="BQ59" s="281"/>
      <c r="BR59" s="281"/>
      <c r="BS59" s="281"/>
      <c r="BT59" s="281"/>
      <c r="BU59" s="281"/>
      <c r="BV59" s="281"/>
      <c r="CU59" s="281"/>
      <c r="CV59" s="281"/>
      <c r="CW59" s="281"/>
      <c r="CX59" s="281"/>
      <c r="CY59" s="281"/>
      <c r="CZ59" s="281"/>
      <c r="DA59" s="281"/>
      <c r="DB59" s="281"/>
      <c r="DC59" s="281"/>
      <c r="DE59" s="281"/>
      <c r="DF59" s="282"/>
      <c r="DG59" s="281"/>
      <c r="DH59" s="281"/>
      <c r="DI59" s="281"/>
      <c r="DJ59" s="282"/>
      <c r="DK59" s="281"/>
      <c r="DL59" s="281"/>
      <c r="DM59" s="283"/>
      <c r="DN59" s="283"/>
      <c r="DO59" s="283"/>
      <c r="DP59" s="283"/>
      <c r="DQ59" s="283"/>
      <c r="DR59" s="283"/>
      <c r="DS59" s="283"/>
      <c r="DT59" s="283"/>
      <c r="DU59" s="283"/>
      <c r="DV59" s="283"/>
      <c r="DW59" s="283"/>
      <c r="DX59" s="283"/>
      <c r="DY59" s="283"/>
      <c r="DZ59" s="283"/>
      <c r="EK59" s="281"/>
      <c r="EL59" s="281"/>
      <c r="EM59" s="281"/>
      <c r="EN59" s="281"/>
      <c r="EO59" s="281"/>
      <c r="EP59" s="281"/>
      <c r="EQ59" s="281"/>
      <c r="ER59" s="281"/>
      <c r="ES59" s="281"/>
      <c r="ET59" s="281"/>
      <c r="EU59" s="281"/>
      <c r="EV59" s="281"/>
      <c r="EW59" s="281"/>
      <c r="EX59" s="281"/>
    </row>
    <row r="60" spans="1:154" ht="13.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3"/>
      <c r="AM60" s="283"/>
      <c r="AN60" s="283"/>
      <c r="AO60" s="283"/>
      <c r="AP60" s="283"/>
      <c r="AQ60" s="283"/>
      <c r="AR60" s="283"/>
      <c r="AS60" s="283"/>
      <c r="AT60" s="283"/>
      <c r="AU60" s="283"/>
      <c r="AV60" s="283"/>
      <c r="AW60" s="283"/>
      <c r="AX60" s="283"/>
      <c r="AY60" s="283"/>
      <c r="AZ60" s="283"/>
      <c r="BA60" s="283"/>
      <c r="BB60" s="283"/>
      <c r="BK60" s="281"/>
      <c r="BL60" s="281"/>
      <c r="BM60" s="281"/>
      <c r="BN60" s="281"/>
      <c r="BO60" s="281"/>
      <c r="BP60" s="281"/>
      <c r="BQ60" s="281"/>
      <c r="BR60" s="281"/>
      <c r="BS60" s="281"/>
      <c r="BT60" s="281"/>
      <c r="BU60" s="281"/>
      <c r="BV60" s="281"/>
      <c r="CU60" s="281"/>
      <c r="CV60" s="281"/>
      <c r="CW60" s="281"/>
      <c r="CX60" s="281"/>
      <c r="CY60" s="281"/>
      <c r="CZ60" s="281"/>
      <c r="DA60" s="281"/>
      <c r="DB60" s="281"/>
      <c r="DC60" s="281"/>
      <c r="DE60" s="281"/>
      <c r="DF60" s="282"/>
      <c r="DG60" s="281"/>
      <c r="DH60" s="281"/>
      <c r="DI60" s="281"/>
      <c r="DJ60" s="282"/>
      <c r="DK60" s="281"/>
      <c r="DL60" s="281"/>
      <c r="DM60" s="283"/>
      <c r="DN60" s="283"/>
      <c r="DO60" s="283"/>
      <c r="DP60" s="283"/>
      <c r="DQ60" s="283"/>
      <c r="DR60" s="283"/>
      <c r="DS60" s="283"/>
      <c r="DT60" s="283"/>
      <c r="DU60" s="283"/>
      <c r="DV60" s="283"/>
      <c r="DW60" s="283"/>
      <c r="DX60" s="283"/>
      <c r="DY60" s="283"/>
      <c r="DZ60" s="283"/>
      <c r="EK60" s="281"/>
      <c r="EL60" s="281"/>
      <c r="EM60" s="281"/>
      <c r="EN60" s="281"/>
      <c r="EO60" s="281"/>
      <c r="EP60" s="281"/>
      <c r="EQ60" s="281"/>
      <c r="ER60" s="281"/>
      <c r="ES60" s="281"/>
      <c r="ET60" s="281"/>
      <c r="EU60" s="281"/>
      <c r="EV60" s="281"/>
      <c r="EW60" s="281"/>
      <c r="EX60" s="281"/>
    </row>
    <row r="61" spans="1:154" ht="13.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3"/>
      <c r="AM61" s="283"/>
      <c r="AN61" s="283"/>
      <c r="AO61" s="283"/>
      <c r="AP61" s="283"/>
      <c r="AQ61" s="283"/>
      <c r="AR61" s="283"/>
      <c r="AS61" s="283"/>
      <c r="AT61" s="283"/>
      <c r="AU61" s="283"/>
      <c r="AV61" s="283"/>
      <c r="AW61" s="283"/>
      <c r="AX61" s="283"/>
      <c r="AY61" s="283"/>
      <c r="AZ61" s="283"/>
      <c r="BA61" s="283"/>
      <c r="BB61" s="283"/>
      <c r="BK61" s="281"/>
      <c r="BL61" s="281"/>
      <c r="BM61" s="281"/>
      <c r="BN61" s="281"/>
      <c r="BO61" s="281"/>
      <c r="BP61" s="281"/>
      <c r="BQ61" s="281"/>
      <c r="BR61" s="281"/>
      <c r="BS61" s="281"/>
      <c r="BT61" s="281"/>
      <c r="BU61" s="281"/>
      <c r="BV61" s="281"/>
      <c r="CU61" s="281"/>
      <c r="CV61" s="281"/>
      <c r="CW61" s="281"/>
      <c r="CX61" s="281"/>
      <c r="CY61" s="281"/>
      <c r="CZ61" s="281"/>
      <c r="DA61" s="281"/>
      <c r="DB61" s="281"/>
      <c r="DC61" s="281"/>
      <c r="DE61" s="281"/>
      <c r="DF61" s="282"/>
      <c r="DG61" s="281"/>
      <c r="DH61" s="281"/>
      <c r="DI61" s="281"/>
      <c r="DJ61" s="282"/>
      <c r="DK61" s="281"/>
      <c r="DL61" s="281"/>
      <c r="DM61" s="283"/>
      <c r="DN61" s="283"/>
      <c r="DO61" s="283"/>
      <c r="DP61" s="283"/>
      <c r="DQ61" s="283"/>
      <c r="DR61" s="283"/>
      <c r="DS61" s="283"/>
      <c r="DT61" s="283"/>
      <c r="DU61" s="283"/>
      <c r="DV61" s="283"/>
      <c r="DW61" s="283"/>
      <c r="DX61" s="283"/>
      <c r="DY61" s="283"/>
      <c r="DZ61" s="283"/>
      <c r="EK61" s="281"/>
      <c r="EL61" s="281"/>
      <c r="EM61" s="281"/>
      <c r="EN61" s="281"/>
      <c r="EO61" s="281"/>
      <c r="EP61" s="281"/>
      <c r="EQ61" s="281"/>
      <c r="ER61" s="281"/>
      <c r="ES61" s="281"/>
      <c r="ET61" s="281"/>
      <c r="EU61" s="281"/>
      <c r="EV61" s="281"/>
      <c r="EW61" s="281"/>
      <c r="EX61" s="281"/>
    </row>
    <row r="62" spans="1:154" ht="13.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3"/>
      <c r="AM62" s="283"/>
      <c r="AN62" s="283"/>
      <c r="AO62" s="283"/>
      <c r="AP62" s="283"/>
      <c r="AQ62" s="283"/>
      <c r="AR62" s="283"/>
      <c r="AS62" s="283"/>
      <c r="AT62" s="283"/>
      <c r="AU62" s="283"/>
      <c r="AV62" s="283"/>
      <c r="AW62" s="283"/>
      <c r="AX62" s="283"/>
      <c r="AY62" s="283"/>
      <c r="AZ62" s="283"/>
      <c r="BA62" s="283"/>
      <c r="BB62" s="283"/>
      <c r="BK62" s="281"/>
      <c r="BL62" s="281"/>
      <c r="BM62" s="281"/>
      <c r="BN62" s="281"/>
      <c r="BO62" s="281"/>
      <c r="BP62" s="281"/>
      <c r="BQ62" s="281"/>
      <c r="BR62" s="281"/>
      <c r="BS62" s="281"/>
      <c r="BT62" s="281"/>
      <c r="BU62" s="281"/>
      <c r="BV62" s="281"/>
      <c r="CU62" s="281"/>
      <c r="CV62" s="281"/>
      <c r="CW62" s="281"/>
      <c r="CX62" s="281"/>
      <c r="CY62" s="281"/>
      <c r="CZ62" s="281"/>
      <c r="DA62" s="281"/>
      <c r="DB62" s="281"/>
      <c r="DC62" s="281"/>
      <c r="DE62" s="281"/>
      <c r="DF62" s="282"/>
      <c r="DG62" s="281"/>
      <c r="DH62" s="281"/>
      <c r="DI62" s="281"/>
      <c r="DJ62" s="282"/>
      <c r="DK62" s="281"/>
      <c r="DL62" s="281"/>
      <c r="DM62" s="283"/>
      <c r="DN62" s="283"/>
      <c r="DO62" s="283"/>
      <c r="DP62" s="283"/>
      <c r="DQ62" s="283"/>
      <c r="DR62" s="283"/>
      <c r="DS62" s="283"/>
      <c r="DT62" s="283"/>
      <c r="DU62" s="283"/>
      <c r="DV62" s="283"/>
      <c r="DW62" s="283"/>
      <c r="DX62" s="283"/>
      <c r="DY62" s="283"/>
      <c r="DZ62" s="283"/>
      <c r="EK62" s="281"/>
      <c r="EL62" s="281"/>
      <c r="EM62" s="281"/>
      <c r="EN62" s="281"/>
      <c r="EO62" s="281"/>
      <c r="EP62" s="281"/>
      <c r="EQ62" s="281"/>
      <c r="ER62" s="281"/>
      <c r="ES62" s="281"/>
      <c r="ET62" s="281"/>
      <c r="EU62" s="281"/>
      <c r="EV62" s="281"/>
      <c r="EW62" s="281"/>
      <c r="EX62" s="281"/>
    </row>
    <row r="63" spans="1:154" ht="13.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3"/>
      <c r="AM63" s="283"/>
      <c r="AN63" s="283"/>
      <c r="AO63" s="283"/>
      <c r="AP63" s="283"/>
      <c r="AQ63" s="283"/>
      <c r="AR63" s="283"/>
      <c r="AS63" s="283"/>
      <c r="AT63" s="283"/>
      <c r="AU63" s="283"/>
      <c r="AV63" s="283"/>
      <c r="AW63" s="283"/>
      <c r="AX63" s="283"/>
      <c r="AY63" s="283"/>
      <c r="AZ63" s="283"/>
      <c r="BA63" s="283"/>
      <c r="BB63" s="283"/>
      <c r="BK63" s="281"/>
      <c r="BL63" s="281"/>
      <c r="BM63" s="281"/>
      <c r="BN63" s="281"/>
      <c r="BO63" s="281"/>
      <c r="BP63" s="281"/>
      <c r="BQ63" s="281"/>
      <c r="BR63" s="281"/>
      <c r="BS63" s="281"/>
      <c r="BT63" s="281"/>
      <c r="BU63" s="281"/>
      <c r="BV63" s="281"/>
      <c r="CU63" s="281"/>
      <c r="CV63" s="281"/>
      <c r="CW63" s="281"/>
      <c r="CX63" s="281"/>
      <c r="CY63" s="281"/>
      <c r="CZ63" s="281"/>
      <c r="DA63" s="281"/>
      <c r="DB63" s="281"/>
      <c r="DC63" s="281"/>
      <c r="DE63" s="281"/>
      <c r="DF63" s="282"/>
      <c r="DG63" s="281"/>
      <c r="DH63" s="281"/>
      <c r="DI63" s="281"/>
      <c r="DJ63" s="282"/>
      <c r="DK63" s="281"/>
      <c r="DL63" s="281"/>
      <c r="DM63" s="283"/>
      <c r="DN63" s="283"/>
      <c r="DO63" s="283"/>
      <c r="DP63" s="283"/>
      <c r="DQ63" s="283"/>
      <c r="DR63" s="283"/>
      <c r="DS63" s="283"/>
      <c r="DT63" s="283"/>
      <c r="DU63" s="283"/>
      <c r="DV63" s="283"/>
      <c r="DW63" s="283"/>
      <c r="DX63" s="283"/>
      <c r="DY63" s="283"/>
      <c r="DZ63" s="283"/>
      <c r="EK63" s="281"/>
      <c r="EL63" s="281"/>
      <c r="EM63" s="281"/>
      <c r="EN63" s="281"/>
      <c r="EO63" s="281"/>
      <c r="EP63" s="281"/>
      <c r="EQ63" s="281"/>
      <c r="ER63" s="281"/>
      <c r="ES63" s="281"/>
      <c r="ET63" s="281"/>
      <c r="EU63" s="281"/>
      <c r="EV63" s="281"/>
      <c r="EW63" s="281"/>
      <c r="EX63" s="281"/>
    </row>
    <row r="64" spans="1:154" ht="13.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3"/>
      <c r="AM64" s="283"/>
      <c r="AN64" s="283"/>
      <c r="AO64" s="283"/>
      <c r="AP64" s="283"/>
      <c r="AQ64" s="283"/>
      <c r="AR64" s="283"/>
      <c r="AS64" s="283"/>
      <c r="AT64" s="283"/>
      <c r="AU64" s="283"/>
      <c r="AV64" s="283"/>
      <c r="AW64" s="283"/>
      <c r="AX64" s="283"/>
      <c r="AY64" s="283"/>
      <c r="AZ64" s="283"/>
      <c r="BA64" s="283"/>
      <c r="BB64" s="283"/>
      <c r="BK64" s="281"/>
      <c r="BL64" s="281"/>
      <c r="BM64" s="281"/>
      <c r="BN64" s="281"/>
      <c r="BO64" s="281"/>
      <c r="BP64" s="281"/>
      <c r="BQ64" s="281"/>
      <c r="BR64" s="281"/>
      <c r="BS64" s="281"/>
      <c r="BT64" s="281"/>
      <c r="BU64" s="281"/>
      <c r="BV64" s="281"/>
      <c r="CU64" s="281"/>
      <c r="CV64" s="281"/>
      <c r="CW64" s="281"/>
      <c r="CX64" s="281"/>
      <c r="CY64" s="281"/>
      <c r="CZ64" s="281"/>
      <c r="DA64" s="281"/>
      <c r="DB64" s="281"/>
      <c r="DC64" s="281"/>
      <c r="DE64" s="281"/>
      <c r="DF64" s="282"/>
      <c r="DG64" s="281"/>
      <c r="DH64" s="281"/>
      <c r="DI64" s="281"/>
      <c r="DJ64" s="282"/>
      <c r="DK64" s="281"/>
      <c r="DL64" s="281"/>
      <c r="DM64" s="283"/>
      <c r="DN64" s="283"/>
      <c r="DO64" s="283"/>
      <c r="DP64" s="283"/>
      <c r="DQ64" s="283"/>
      <c r="DR64" s="283"/>
      <c r="DS64" s="283"/>
      <c r="DT64" s="283"/>
      <c r="DU64" s="283"/>
      <c r="DV64" s="283"/>
      <c r="DW64" s="283"/>
      <c r="DX64" s="283"/>
      <c r="DY64" s="283"/>
      <c r="DZ64" s="283"/>
      <c r="EK64" s="281"/>
      <c r="EL64" s="281"/>
      <c r="EM64" s="281"/>
      <c r="EN64" s="281"/>
      <c r="EO64" s="281"/>
      <c r="EP64" s="281"/>
      <c r="EQ64" s="281"/>
      <c r="ER64" s="281"/>
      <c r="ES64" s="281"/>
      <c r="ET64" s="281"/>
      <c r="EU64" s="281"/>
      <c r="EV64" s="281"/>
      <c r="EW64" s="281"/>
      <c r="EX64" s="281"/>
    </row>
    <row r="65" spans="1:154" ht="13.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3"/>
      <c r="AM65" s="283"/>
      <c r="AN65" s="283"/>
      <c r="AO65" s="283"/>
      <c r="AP65" s="283"/>
      <c r="AQ65" s="283"/>
      <c r="AR65" s="283"/>
      <c r="AS65" s="283"/>
      <c r="AT65" s="283"/>
      <c r="AU65" s="283"/>
      <c r="AV65" s="283"/>
      <c r="AW65" s="283"/>
      <c r="AX65" s="283"/>
      <c r="AY65" s="283"/>
      <c r="AZ65" s="283"/>
      <c r="BA65" s="283"/>
      <c r="BB65" s="283"/>
      <c r="BK65" s="281"/>
      <c r="BL65" s="281"/>
      <c r="BM65" s="281"/>
      <c r="BN65" s="281"/>
      <c r="BO65" s="281"/>
      <c r="BP65" s="281"/>
      <c r="BQ65" s="281"/>
      <c r="BR65" s="281"/>
      <c r="BS65" s="281"/>
      <c r="BT65" s="281"/>
      <c r="BU65" s="281"/>
      <c r="BV65" s="281"/>
      <c r="CU65" s="281"/>
      <c r="CV65" s="281"/>
      <c r="CW65" s="281"/>
      <c r="CX65" s="281"/>
      <c r="CY65" s="281"/>
      <c r="CZ65" s="281"/>
      <c r="DA65" s="281"/>
      <c r="DB65" s="281"/>
      <c r="DC65" s="281"/>
      <c r="DE65" s="281"/>
      <c r="DF65" s="282"/>
      <c r="DG65" s="281"/>
      <c r="DH65" s="281"/>
      <c r="DI65" s="281"/>
      <c r="DJ65" s="282"/>
      <c r="DK65" s="281"/>
      <c r="DL65" s="281"/>
      <c r="DM65" s="283"/>
      <c r="DN65" s="283"/>
      <c r="DO65" s="283"/>
      <c r="DP65" s="283"/>
      <c r="DQ65" s="283"/>
      <c r="DR65" s="283"/>
      <c r="DS65" s="283"/>
      <c r="DT65" s="283"/>
      <c r="DU65" s="283"/>
      <c r="DV65" s="283"/>
      <c r="DW65" s="283"/>
      <c r="DX65" s="283"/>
      <c r="DY65" s="283"/>
      <c r="DZ65" s="283"/>
      <c r="EK65" s="281"/>
      <c r="EL65" s="281"/>
      <c r="EM65" s="281"/>
      <c r="EN65" s="281"/>
      <c r="EO65" s="281"/>
      <c r="EP65" s="281"/>
      <c r="EQ65" s="281"/>
      <c r="ER65" s="281"/>
      <c r="ES65" s="281"/>
      <c r="ET65" s="281"/>
      <c r="EU65" s="281"/>
      <c r="EV65" s="281"/>
      <c r="EW65" s="281"/>
      <c r="EX65" s="281"/>
    </row>
    <row r="66" spans="1:154" ht="13.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3"/>
      <c r="AM66" s="283"/>
      <c r="AN66" s="283"/>
      <c r="AO66" s="283"/>
      <c r="AP66" s="283"/>
      <c r="AQ66" s="283"/>
      <c r="AR66" s="283"/>
      <c r="AS66" s="283"/>
      <c r="AT66" s="283"/>
      <c r="AU66" s="283"/>
      <c r="AV66" s="283"/>
      <c r="AW66" s="283"/>
      <c r="AX66" s="283"/>
      <c r="AY66" s="283"/>
      <c r="AZ66" s="283"/>
      <c r="BA66" s="283"/>
      <c r="BB66" s="283"/>
      <c r="BK66" s="281"/>
      <c r="BL66" s="281"/>
      <c r="BM66" s="281"/>
      <c r="BN66" s="281"/>
      <c r="BO66" s="281"/>
      <c r="BP66" s="281"/>
      <c r="BQ66" s="281"/>
      <c r="BR66" s="281"/>
      <c r="BS66" s="281"/>
      <c r="BT66" s="281"/>
      <c r="BU66" s="281"/>
      <c r="BV66" s="281"/>
      <c r="CU66" s="281"/>
      <c r="CV66" s="281"/>
      <c r="CW66" s="281"/>
      <c r="CX66" s="281"/>
      <c r="CY66" s="281"/>
      <c r="CZ66" s="281"/>
      <c r="DA66" s="281"/>
      <c r="DB66" s="281"/>
      <c r="DC66" s="281"/>
      <c r="DE66" s="281"/>
      <c r="DF66" s="282"/>
      <c r="DG66" s="281"/>
      <c r="DH66" s="281"/>
      <c r="DI66" s="281"/>
      <c r="DJ66" s="282"/>
      <c r="DK66" s="281"/>
      <c r="DL66" s="281"/>
      <c r="DM66" s="283"/>
      <c r="DN66" s="283"/>
      <c r="DO66" s="283"/>
      <c r="DP66" s="283"/>
      <c r="DQ66" s="283"/>
      <c r="DR66" s="283"/>
      <c r="DS66" s="283"/>
      <c r="DT66" s="283"/>
      <c r="DU66" s="283"/>
      <c r="DV66" s="283"/>
      <c r="DW66" s="283"/>
      <c r="DX66" s="283"/>
      <c r="DY66" s="283"/>
      <c r="DZ66" s="283"/>
      <c r="EK66" s="281"/>
      <c r="EL66" s="281"/>
      <c r="EM66" s="281"/>
      <c r="EN66" s="281"/>
      <c r="EO66" s="281"/>
      <c r="EP66" s="281"/>
      <c r="EQ66" s="281"/>
      <c r="ER66" s="281"/>
      <c r="ES66" s="281"/>
      <c r="ET66" s="281"/>
      <c r="EU66" s="281"/>
      <c r="EV66" s="281"/>
      <c r="EW66" s="281"/>
      <c r="EX66" s="281"/>
    </row>
    <row r="67" spans="1:154" ht="13.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3"/>
      <c r="AM67" s="283"/>
      <c r="AN67" s="283"/>
      <c r="AO67" s="283"/>
      <c r="AP67" s="283"/>
      <c r="AQ67" s="283"/>
      <c r="AR67" s="283"/>
      <c r="AS67" s="283"/>
      <c r="AT67" s="283"/>
      <c r="AU67" s="283"/>
      <c r="AV67" s="283"/>
      <c r="AW67" s="283"/>
      <c r="AX67" s="283"/>
      <c r="AY67" s="283"/>
      <c r="AZ67" s="283"/>
      <c r="BA67" s="283"/>
      <c r="BB67" s="283"/>
      <c r="BK67" s="281"/>
      <c r="BL67" s="281"/>
      <c r="BM67" s="281"/>
      <c r="BN67" s="281"/>
      <c r="BO67" s="281"/>
      <c r="BP67" s="281"/>
      <c r="BQ67" s="281"/>
      <c r="BR67" s="281"/>
      <c r="BS67" s="281"/>
      <c r="BT67" s="281"/>
      <c r="BU67" s="281"/>
      <c r="BV67" s="281"/>
      <c r="CU67" s="281"/>
      <c r="CV67" s="281"/>
      <c r="CW67" s="281"/>
      <c r="CX67" s="281"/>
      <c r="CY67" s="281"/>
      <c r="CZ67" s="281"/>
      <c r="DA67" s="281"/>
      <c r="DB67" s="281"/>
      <c r="DC67" s="281"/>
      <c r="DE67" s="281"/>
      <c r="DF67" s="282"/>
      <c r="DG67" s="281"/>
      <c r="DH67" s="281"/>
      <c r="DI67" s="281"/>
      <c r="DJ67" s="282"/>
      <c r="DK67" s="281"/>
      <c r="DL67" s="281"/>
      <c r="DM67" s="283"/>
      <c r="DN67" s="283"/>
      <c r="DO67" s="283"/>
      <c r="DP67" s="283"/>
      <c r="DQ67" s="283"/>
      <c r="DR67" s="283"/>
      <c r="DS67" s="283"/>
      <c r="DT67" s="283"/>
      <c r="DU67" s="283"/>
      <c r="DV67" s="283"/>
      <c r="DW67" s="283"/>
      <c r="DX67" s="283"/>
      <c r="DY67" s="283"/>
      <c r="DZ67" s="283"/>
      <c r="EK67" s="281"/>
      <c r="EL67" s="281"/>
      <c r="EM67" s="281"/>
      <c r="EN67" s="281"/>
      <c r="EO67" s="281"/>
      <c r="EP67" s="281"/>
      <c r="EQ67" s="281"/>
      <c r="ER67" s="281"/>
      <c r="ES67" s="281"/>
      <c r="ET67" s="281"/>
      <c r="EU67" s="281"/>
      <c r="EV67" s="281"/>
      <c r="EW67" s="281"/>
      <c r="EX67" s="281"/>
    </row>
    <row r="68" spans="1:154" ht="13.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3"/>
      <c r="AM68" s="283"/>
      <c r="AN68" s="283"/>
      <c r="AO68" s="283"/>
      <c r="AP68" s="283"/>
      <c r="AQ68" s="283"/>
      <c r="AR68" s="283"/>
      <c r="AS68" s="283"/>
      <c r="AT68" s="283"/>
      <c r="AU68" s="283"/>
      <c r="AV68" s="283"/>
      <c r="AW68" s="283"/>
      <c r="AX68" s="283"/>
      <c r="AY68" s="283"/>
      <c r="AZ68" s="283"/>
      <c r="BA68" s="283"/>
      <c r="BB68" s="283"/>
      <c r="BK68" s="281"/>
      <c r="BL68" s="281"/>
      <c r="BM68" s="281"/>
      <c r="BN68" s="281"/>
      <c r="BO68" s="281"/>
      <c r="BP68" s="281"/>
      <c r="BQ68" s="281"/>
      <c r="BR68" s="281"/>
      <c r="BS68" s="281"/>
      <c r="BT68" s="281"/>
      <c r="BU68" s="281"/>
      <c r="BV68" s="281"/>
      <c r="CU68" s="281"/>
      <c r="CV68" s="281"/>
      <c r="CW68" s="281"/>
      <c r="CX68" s="281"/>
      <c r="CY68" s="281"/>
      <c r="CZ68" s="281"/>
      <c r="DA68" s="281"/>
      <c r="DB68" s="281"/>
      <c r="DC68" s="281"/>
      <c r="DE68" s="281"/>
      <c r="DF68" s="282"/>
      <c r="DG68" s="281"/>
      <c r="DH68" s="281"/>
      <c r="DI68" s="281"/>
      <c r="DJ68" s="282"/>
      <c r="DK68" s="281"/>
      <c r="DL68" s="281"/>
      <c r="DM68" s="283"/>
      <c r="DN68" s="283"/>
      <c r="DO68" s="283"/>
      <c r="DP68" s="283"/>
      <c r="DQ68" s="283"/>
      <c r="DR68" s="283"/>
      <c r="DS68" s="283"/>
      <c r="DT68" s="283"/>
      <c r="DU68" s="283"/>
      <c r="DV68" s="283"/>
      <c r="DW68" s="283"/>
      <c r="DX68" s="283"/>
      <c r="DY68" s="283"/>
      <c r="DZ68" s="283"/>
      <c r="EK68" s="281"/>
      <c r="EL68" s="281"/>
      <c r="EM68" s="281"/>
      <c r="EN68" s="281"/>
      <c r="EO68" s="281"/>
      <c r="EP68" s="281"/>
      <c r="EQ68" s="281"/>
      <c r="ER68" s="281"/>
      <c r="ES68" s="281"/>
      <c r="ET68" s="281"/>
      <c r="EU68" s="281"/>
      <c r="EV68" s="281"/>
      <c r="EW68" s="281"/>
      <c r="EX68" s="281"/>
    </row>
    <row r="69" spans="1:154" ht="13.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3"/>
      <c r="AM69" s="283"/>
      <c r="AN69" s="283"/>
      <c r="AO69" s="283"/>
      <c r="AP69" s="283"/>
      <c r="AQ69" s="283"/>
      <c r="AR69" s="283"/>
      <c r="AS69" s="283"/>
      <c r="AT69" s="283"/>
      <c r="AU69" s="283"/>
      <c r="AV69" s="283"/>
      <c r="AW69" s="283"/>
      <c r="AX69" s="283"/>
      <c r="AY69" s="283"/>
      <c r="AZ69" s="283"/>
      <c r="BA69" s="283"/>
      <c r="BB69" s="283"/>
      <c r="BK69" s="281"/>
      <c r="BL69" s="281"/>
      <c r="BM69" s="281"/>
      <c r="BN69" s="281"/>
      <c r="BO69" s="281"/>
      <c r="BP69" s="281"/>
      <c r="BQ69" s="281"/>
      <c r="BR69" s="281"/>
      <c r="BS69" s="281"/>
      <c r="BT69" s="281"/>
      <c r="BU69" s="281"/>
      <c r="BV69" s="281"/>
      <c r="CU69" s="281"/>
      <c r="CV69" s="281"/>
      <c r="CW69" s="281"/>
      <c r="CX69" s="281"/>
      <c r="CY69" s="281"/>
      <c r="CZ69" s="281"/>
      <c r="DA69" s="281"/>
      <c r="DB69" s="281"/>
      <c r="DC69" s="281"/>
      <c r="DE69" s="281"/>
      <c r="DF69" s="282"/>
      <c r="DG69" s="281"/>
      <c r="DH69" s="281"/>
      <c r="DI69" s="281"/>
      <c r="DJ69" s="282"/>
      <c r="DK69" s="281"/>
      <c r="DL69" s="281"/>
      <c r="DM69" s="283"/>
      <c r="DN69" s="283"/>
      <c r="DO69" s="283"/>
      <c r="DP69" s="283"/>
      <c r="DQ69" s="283"/>
      <c r="DR69" s="283"/>
      <c r="DS69" s="283"/>
      <c r="DT69" s="283"/>
      <c r="DU69" s="283"/>
      <c r="DV69" s="283"/>
      <c r="DW69" s="283"/>
      <c r="DX69" s="283"/>
      <c r="DY69" s="283"/>
      <c r="DZ69" s="283"/>
      <c r="EK69" s="281"/>
      <c r="EL69" s="281"/>
      <c r="EM69" s="281"/>
      <c r="EN69" s="281"/>
      <c r="EO69" s="281"/>
      <c r="EP69" s="281"/>
      <c r="EQ69" s="281"/>
      <c r="ER69" s="281"/>
      <c r="ES69" s="281"/>
      <c r="ET69" s="281"/>
      <c r="EU69" s="281"/>
      <c r="EV69" s="281"/>
      <c r="EW69" s="281"/>
      <c r="EX69" s="281"/>
    </row>
    <row r="70" spans="1:154" ht="13.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3"/>
      <c r="AM70" s="283"/>
      <c r="AN70" s="283"/>
      <c r="AO70" s="283"/>
      <c r="AP70" s="283"/>
      <c r="AQ70" s="283"/>
      <c r="AR70" s="283"/>
      <c r="AS70" s="283"/>
      <c r="AT70" s="283"/>
      <c r="AU70" s="283"/>
      <c r="AV70" s="283"/>
      <c r="AW70" s="283"/>
      <c r="AX70" s="283"/>
      <c r="AY70" s="283"/>
      <c r="AZ70" s="283"/>
      <c r="BA70" s="283"/>
      <c r="BB70" s="283"/>
      <c r="BK70" s="281"/>
      <c r="BL70" s="281"/>
      <c r="BM70" s="281"/>
      <c r="BN70" s="281"/>
      <c r="BO70" s="281"/>
      <c r="BP70" s="281"/>
      <c r="BQ70" s="281"/>
      <c r="BR70" s="281"/>
      <c r="BS70" s="281"/>
      <c r="BT70" s="281"/>
      <c r="BU70" s="281"/>
      <c r="BV70" s="281"/>
      <c r="CU70" s="281"/>
      <c r="CV70" s="281"/>
      <c r="CW70" s="281"/>
      <c r="CX70" s="281"/>
      <c r="CY70" s="281"/>
      <c r="CZ70" s="281"/>
      <c r="DA70" s="281"/>
      <c r="DB70" s="281"/>
      <c r="DC70" s="281"/>
      <c r="DE70" s="281"/>
      <c r="DF70" s="282"/>
      <c r="DG70" s="281"/>
      <c r="DH70" s="281"/>
      <c r="DI70" s="281"/>
      <c r="DJ70" s="282"/>
      <c r="DK70" s="281"/>
      <c r="DL70" s="281"/>
      <c r="DM70" s="283"/>
      <c r="DN70" s="283"/>
      <c r="DO70" s="283"/>
      <c r="DP70" s="283"/>
      <c r="DQ70" s="283"/>
      <c r="DR70" s="283"/>
      <c r="DS70" s="283"/>
      <c r="DT70" s="283"/>
      <c r="DU70" s="283"/>
      <c r="DV70" s="283"/>
      <c r="DW70" s="283"/>
      <c r="DX70" s="283"/>
      <c r="DY70" s="283"/>
      <c r="DZ70" s="283"/>
      <c r="EK70" s="281"/>
      <c r="EL70" s="281"/>
      <c r="EM70" s="281"/>
      <c r="EN70" s="281"/>
      <c r="EO70" s="281"/>
      <c r="EP70" s="281"/>
      <c r="EQ70" s="281"/>
      <c r="ER70" s="281"/>
      <c r="ES70" s="281"/>
      <c r="ET70" s="281"/>
      <c r="EU70" s="281"/>
      <c r="EV70" s="281"/>
      <c r="EW70" s="281"/>
      <c r="EX70" s="281"/>
    </row>
    <row r="71" spans="1:154" ht="13.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3"/>
      <c r="AM71" s="283"/>
      <c r="AN71" s="283"/>
      <c r="AO71" s="283"/>
      <c r="AP71" s="283"/>
      <c r="AQ71" s="283"/>
      <c r="AR71" s="283"/>
      <c r="AS71" s="283"/>
      <c r="AT71" s="283"/>
      <c r="AU71" s="283"/>
      <c r="AV71" s="283"/>
      <c r="AW71" s="283"/>
      <c r="AX71" s="283"/>
      <c r="AY71" s="283"/>
      <c r="AZ71" s="283"/>
      <c r="BA71" s="283"/>
      <c r="BB71" s="283"/>
      <c r="BK71" s="281"/>
      <c r="BL71" s="281"/>
      <c r="BM71" s="281"/>
      <c r="BN71" s="281"/>
      <c r="BO71" s="281"/>
      <c r="BP71" s="281"/>
      <c r="BQ71" s="281"/>
      <c r="BR71" s="281"/>
      <c r="BS71" s="281"/>
      <c r="BT71" s="281"/>
      <c r="BU71" s="281"/>
      <c r="BV71" s="281"/>
      <c r="CU71" s="281"/>
      <c r="CV71" s="281"/>
      <c r="CW71" s="281"/>
      <c r="CX71" s="281"/>
      <c r="CY71" s="281"/>
      <c r="CZ71" s="281"/>
      <c r="DA71" s="281"/>
      <c r="DB71" s="281"/>
      <c r="DC71" s="281"/>
      <c r="DE71" s="281"/>
      <c r="DF71" s="282"/>
      <c r="DG71" s="281"/>
      <c r="DH71" s="281"/>
      <c r="DI71" s="281"/>
      <c r="DJ71" s="282"/>
      <c r="DK71" s="281"/>
      <c r="DL71" s="281"/>
      <c r="DM71" s="283"/>
      <c r="DN71" s="283"/>
      <c r="DO71" s="283"/>
      <c r="DP71" s="283"/>
      <c r="DQ71" s="283"/>
      <c r="DR71" s="283"/>
      <c r="DS71" s="283"/>
      <c r="DT71" s="283"/>
      <c r="DU71" s="283"/>
      <c r="DV71" s="283"/>
      <c r="DW71" s="283"/>
      <c r="DX71" s="283"/>
      <c r="DY71" s="283"/>
      <c r="DZ71" s="283"/>
      <c r="EK71" s="281"/>
      <c r="EL71" s="281"/>
      <c r="EM71" s="281"/>
      <c r="EN71" s="281"/>
      <c r="EO71" s="281"/>
      <c r="EP71" s="281"/>
      <c r="EQ71" s="281"/>
      <c r="ER71" s="281"/>
      <c r="ES71" s="281"/>
      <c r="ET71" s="281"/>
      <c r="EU71" s="281"/>
      <c r="EV71" s="281"/>
      <c r="EW71" s="281"/>
      <c r="EX71" s="281"/>
    </row>
    <row r="72" spans="1:154" ht="13.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3"/>
      <c r="AM72" s="283"/>
      <c r="AN72" s="283"/>
      <c r="AO72" s="283"/>
      <c r="AP72" s="283"/>
      <c r="AQ72" s="283"/>
      <c r="AR72" s="283"/>
      <c r="AS72" s="283"/>
      <c r="AT72" s="283"/>
      <c r="AU72" s="283"/>
      <c r="AV72" s="283"/>
      <c r="AW72" s="283"/>
      <c r="AX72" s="283"/>
      <c r="AY72" s="283"/>
      <c r="AZ72" s="283"/>
      <c r="BA72" s="283"/>
      <c r="BB72" s="283"/>
      <c r="BK72" s="281"/>
      <c r="BL72" s="281"/>
      <c r="BM72" s="281"/>
      <c r="BN72" s="281"/>
      <c r="BO72" s="281"/>
      <c r="BP72" s="281"/>
      <c r="BQ72" s="281"/>
      <c r="BR72" s="281"/>
      <c r="BS72" s="281"/>
      <c r="BT72" s="281"/>
      <c r="BU72" s="281"/>
      <c r="BV72" s="281"/>
      <c r="CU72" s="281"/>
      <c r="CV72" s="281"/>
      <c r="CW72" s="281"/>
      <c r="CX72" s="281"/>
      <c r="CY72" s="281"/>
      <c r="CZ72" s="281"/>
      <c r="DA72" s="281"/>
      <c r="DB72" s="281"/>
      <c r="DC72" s="281"/>
      <c r="DE72" s="281"/>
      <c r="DF72" s="282"/>
      <c r="DG72" s="281"/>
      <c r="DH72" s="281"/>
      <c r="DI72" s="281"/>
      <c r="DJ72" s="282"/>
      <c r="DK72" s="281"/>
      <c r="DL72" s="281"/>
      <c r="DM72" s="283"/>
      <c r="DN72" s="283"/>
      <c r="DO72" s="283"/>
      <c r="DP72" s="283"/>
      <c r="DQ72" s="283"/>
      <c r="DR72" s="283"/>
      <c r="DS72" s="283"/>
      <c r="DT72" s="283"/>
      <c r="DU72" s="283"/>
      <c r="DV72" s="283"/>
      <c r="DW72" s="283"/>
      <c r="DX72" s="283"/>
      <c r="DY72" s="283"/>
      <c r="DZ72" s="283"/>
      <c r="EK72" s="281"/>
      <c r="EL72" s="281"/>
      <c r="EM72" s="281"/>
      <c r="EN72" s="281"/>
      <c r="EO72" s="281"/>
      <c r="EP72" s="281"/>
      <c r="EQ72" s="281"/>
      <c r="ER72" s="281"/>
      <c r="ES72" s="281"/>
      <c r="ET72" s="281"/>
      <c r="EU72" s="281"/>
      <c r="EV72" s="281"/>
      <c r="EW72" s="281"/>
      <c r="EX72" s="281"/>
    </row>
    <row r="73" spans="1:154" ht="13.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3"/>
      <c r="AM73" s="283"/>
      <c r="AN73" s="283"/>
      <c r="AO73" s="283"/>
      <c r="AP73" s="283"/>
      <c r="AQ73" s="283"/>
      <c r="AR73" s="283"/>
      <c r="AS73" s="283"/>
      <c r="AT73" s="283"/>
      <c r="AU73" s="283"/>
      <c r="AV73" s="283"/>
      <c r="AW73" s="283"/>
      <c r="AX73" s="283"/>
      <c r="AY73" s="283"/>
      <c r="AZ73" s="283"/>
      <c r="BA73" s="283"/>
      <c r="BB73" s="283"/>
      <c r="BK73" s="281"/>
      <c r="BL73" s="281"/>
      <c r="BM73" s="281"/>
      <c r="BN73" s="281"/>
      <c r="BO73" s="281"/>
      <c r="BP73" s="281"/>
      <c r="BQ73" s="281"/>
      <c r="BR73" s="281"/>
      <c r="BS73" s="281"/>
      <c r="BT73" s="281"/>
      <c r="BU73" s="281"/>
      <c r="BV73" s="281"/>
      <c r="CU73" s="281"/>
      <c r="CV73" s="281"/>
      <c r="CW73" s="281"/>
      <c r="CX73" s="281"/>
      <c r="CY73" s="281"/>
      <c r="CZ73" s="281"/>
      <c r="DA73" s="281"/>
      <c r="DB73" s="281"/>
      <c r="DC73" s="281"/>
      <c r="DE73" s="281"/>
      <c r="DF73" s="282"/>
      <c r="DG73" s="281"/>
      <c r="DH73" s="281"/>
      <c r="DI73" s="281"/>
      <c r="DJ73" s="282"/>
      <c r="DK73" s="281"/>
      <c r="DL73" s="281"/>
      <c r="DM73" s="283"/>
      <c r="DN73" s="283"/>
      <c r="DO73" s="283"/>
      <c r="DP73" s="283"/>
      <c r="DQ73" s="283"/>
      <c r="DR73" s="283"/>
      <c r="DS73" s="283"/>
      <c r="DT73" s="283"/>
      <c r="DU73" s="283"/>
      <c r="DV73" s="283"/>
      <c r="DW73" s="283"/>
      <c r="DX73" s="283"/>
      <c r="DY73" s="283"/>
      <c r="DZ73" s="283"/>
      <c r="EK73" s="281"/>
      <c r="EL73" s="281"/>
      <c r="EM73" s="281"/>
      <c r="EN73" s="281"/>
      <c r="EO73" s="281"/>
      <c r="EP73" s="281"/>
      <c r="EQ73" s="281"/>
      <c r="ER73" s="281"/>
      <c r="ES73" s="281"/>
      <c r="ET73" s="281"/>
      <c r="EU73" s="281"/>
      <c r="EV73" s="281"/>
      <c r="EW73" s="281"/>
      <c r="EX73" s="281"/>
    </row>
    <row r="74" spans="1:154" ht="13.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3"/>
      <c r="AM74" s="283"/>
      <c r="AN74" s="283"/>
      <c r="AO74" s="283"/>
      <c r="AP74" s="283"/>
      <c r="AQ74" s="283"/>
      <c r="AR74" s="283"/>
      <c r="AS74" s="283"/>
      <c r="AT74" s="283"/>
      <c r="AU74" s="283"/>
      <c r="AV74" s="283"/>
      <c r="AW74" s="283"/>
      <c r="AX74" s="283"/>
      <c r="AY74" s="283"/>
      <c r="AZ74" s="283"/>
      <c r="BA74" s="283"/>
      <c r="BB74" s="283"/>
      <c r="BK74" s="281"/>
      <c r="BL74" s="281"/>
      <c r="BM74" s="281"/>
      <c r="BN74" s="281"/>
      <c r="BO74" s="281"/>
      <c r="BP74" s="281"/>
      <c r="BQ74" s="281"/>
      <c r="BR74" s="281"/>
      <c r="BS74" s="281"/>
      <c r="BT74" s="281"/>
      <c r="BU74" s="281"/>
      <c r="BV74" s="281"/>
      <c r="CU74" s="281"/>
      <c r="CV74" s="281"/>
      <c r="CW74" s="281"/>
      <c r="CX74" s="281"/>
      <c r="CY74" s="281"/>
      <c r="CZ74" s="281"/>
      <c r="DA74" s="281"/>
      <c r="DB74" s="281"/>
      <c r="DC74" s="281"/>
      <c r="DE74" s="281"/>
      <c r="DF74" s="282"/>
      <c r="DG74" s="281"/>
      <c r="DH74" s="281"/>
      <c r="DI74" s="281"/>
      <c r="DJ74" s="282"/>
      <c r="DK74" s="281"/>
      <c r="DL74" s="281"/>
      <c r="DM74" s="283"/>
      <c r="DN74" s="283"/>
      <c r="DO74" s="283"/>
      <c r="DP74" s="283"/>
      <c r="DQ74" s="283"/>
      <c r="DR74" s="283"/>
      <c r="DS74" s="283"/>
      <c r="DT74" s="283"/>
      <c r="DU74" s="283"/>
      <c r="DV74" s="283"/>
      <c r="DW74" s="283"/>
      <c r="DX74" s="283"/>
      <c r="DY74" s="283"/>
      <c r="DZ74" s="283"/>
      <c r="EK74" s="281"/>
      <c r="EL74" s="281"/>
      <c r="EM74" s="281"/>
      <c r="EN74" s="281"/>
      <c r="EO74" s="281"/>
      <c r="EP74" s="281"/>
      <c r="EQ74" s="281"/>
      <c r="ER74" s="281"/>
      <c r="ES74" s="281"/>
      <c r="ET74" s="281"/>
      <c r="EU74" s="281"/>
      <c r="EV74" s="281"/>
      <c r="EW74" s="281"/>
      <c r="EX74" s="281"/>
    </row>
    <row r="75" spans="1:154" ht="13.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3"/>
      <c r="AM75" s="283"/>
      <c r="AN75" s="283"/>
      <c r="AO75" s="283"/>
      <c r="AP75" s="283"/>
      <c r="AQ75" s="283"/>
      <c r="AR75" s="283"/>
      <c r="AS75" s="283"/>
      <c r="AT75" s="283"/>
      <c r="AU75" s="283"/>
      <c r="AV75" s="283"/>
      <c r="AW75" s="283"/>
      <c r="AX75" s="283"/>
      <c r="AY75" s="283"/>
      <c r="AZ75" s="283"/>
      <c r="BA75" s="283"/>
      <c r="BB75" s="283"/>
      <c r="BK75" s="281"/>
      <c r="BL75" s="281"/>
      <c r="BM75" s="281"/>
      <c r="BN75" s="281"/>
      <c r="BO75" s="281"/>
      <c r="BP75" s="281"/>
      <c r="BQ75" s="281"/>
      <c r="BR75" s="281"/>
      <c r="BS75" s="281"/>
      <c r="BT75" s="281"/>
      <c r="BU75" s="281"/>
      <c r="BV75" s="281"/>
      <c r="CU75" s="281"/>
      <c r="CV75" s="281"/>
      <c r="CW75" s="281"/>
      <c r="CX75" s="281"/>
      <c r="CY75" s="281"/>
      <c r="CZ75" s="281"/>
      <c r="DA75" s="281"/>
      <c r="DB75" s="281"/>
      <c r="DC75" s="281"/>
      <c r="DE75" s="281"/>
      <c r="DF75" s="282"/>
      <c r="DG75" s="281"/>
      <c r="DH75" s="281"/>
      <c r="DI75" s="281"/>
      <c r="DJ75" s="282"/>
      <c r="DK75" s="281"/>
      <c r="DL75" s="281"/>
      <c r="DM75" s="283"/>
      <c r="DN75" s="283"/>
      <c r="DO75" s="283"/>
      <c r="DP75" s="283"/>
      <c r="DQ75" s="283"/>
      <c r="DR75" s="283"/>
      <c r="DS75" s="283"/>
      <c r="DT75" s="283"/>
      <c r="DU75" s="283"/>
      <c r="DV75" s="283"/>
      <c r="DW75" s="283"/>
      <c r="DX75" s="283"/>
      <c r="DY75" s="283"/>
      <c r="DZ75" s="283"/>
      <c r="EK75" s="281"/>
      <c r="EL75" s="281"/>
      <c r="EM75" s="281"/>
      <c r="EN75" s="281"/>
      <c r="EO75" s="281"/>
      <c r="EP75" s="281"/>
      <c r="EQ75" s="281"/>
      <c r="ER75" s="281"/>
      <c r="ES75" s="281"/>
      <c r="ET75" s="281"/>
      <c r="EU75" s="281"/>
      <c r="EV75" s="281"/>
      <c r="EW75" s="281"/>
      <c r="EX75" s="281"/>
    </row>
    <row r="76" spans="1:154" ht="13.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3"/>
      <c r="AM76" s="283"/>
      <c r="AN76" s="283"/>
      <c r="AO76" s="283"/>
      <c r="AP76" s="283"/>
      <c r="AQ76" s="283"/>
      <c r="AR76" s="283"/>
      <c r="AS76" s="283"/>
      <c r="AT76" s="283"/>
      <c r="AU76" s="283"/>
      <c r="AV76" s="283"/>
      <c r="AW76" s="283"/>
      <c r="AX76" s="283"/>
      <c r="AY76" s="283"/>
      <c r="AZ76" s="283"/>
      <c r="BA76" s="283"/>
      <c r="BB76" s="283"/>
      <c r="BK76" s="281"/>
      <c r="BL76" s="281"/>
      <c r="BM76" s="281"/>
      <c r="BN76" s="281"/>
      <c r="BO76" s="281"/>
      <c r="BP76" s="281"/>
      <c r="BQ76" s="281"/>
      <c r="BR76" s="281"/>
      <c r="BS76" s="281"/>
      <c r="BT76" s="281"/>
      <c r="BU76" s="281"/>
      <c r="BV76" s="281"/>
      <c r="CU76" s="281"/>
      <c r="CV76" s="281"/>
      <c r="CW76" s="281"/>
      <c r="CX76" s="281"/>
      <c r="CY76" s="281"/>
      <c r="CZ76" s="281"/>
      <c r="DA76" s="281"/>
      <c r="DB76" s="281"/>
      <c r="DC76" s="281"/>
      <c r="DE76" s="281"/>
      <c r="DF76" s="282"/>
      <c r="DG76" s="281"/>
      <c r="DH76" s="281"/>
      <c r="DI76" s="281"/>
      <c r="DJ76" s="282"/>
      <c r="DK76" s="281"/>
      <c r="DL76" s="281"/>
      <c r="DM76" s="283"/>
      <c r="DN76" s="283"/>
      <c r="DO76" s="283"/>
      <c r="DP76" s="283"/>
      <c r="DQ76" s="283"/>
      <c r="DR76" s="283"/>
      <c r="DS76" s="283"/>
      <c r="DT76" s="283"/>
      <c r="DU76" s="283"/>
      <c r="DV76" s="283"/>
      <c r="DW76" s="283"/>
      <c r="DX76" s="283"/>
      <c r="DY76" s="283"/>
      <c r="DZ76" s="283"/>
      <c r="EK76" s="281"/>
      <c r="EL76" s="281"/>
      <c r="EM76" s="281"/>
      <c r="EN76" s="281"/>
      <c r="EO76" s="281"/>
      <c r="EP76" s="281"/>
      <c r="EQ76" s="281"/>
      <c r="ER76" s="281"/>
      <c r="ES76" s="281"/>
      <c r="ET76" s="281"/>
      <c r="EU76" s="281"/>
      <c r="EV76" s="281"/>
      <c r="EW76" s="281"/>
      <c r="EX76" s="281"/>
    </row>
    <row r="77" spans="1:154" ht="13.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3"/>
      <c r="AM77" s="283"/>
      <c r="AN77" s="283"/>
      <c r="AO77" s="283"/>
      <c r="AP77" s="283"/>
      <c r="AQ77" s="283"/>
      <c r="AR77" s="283"/>
      <c r="AS77" s="283"/>
      <c r="AT77" s="283"/>
      <c r="AU77" s="283"/>
      <c r="AV77" s="283"/>
      <c r="AW77" s="283"/>
      <c r="AX77" s="283"/>
      <c r="AY77" s="283"/>
      <c r="AZ77" s="283"/>
      <c r="BA77" s="283"/>
      <c r="BB77" s="283"/>
      <c r="BK77" s="281"/>
      <c r="BL77" s="281"/>
      <c r="BM77" s="281"/>
      <c r="BN77" s="281"/>
      <c r="BO77" s="281"/>
      <c r="BP77" s="281"/>
      <c r="BQ77" s="281"/>
      <c r="BR77" s="281"/>
      <c r="BS77" s="281"/>
      <c r="BT77" s="281"/>
      <c r="BU77" s="281"/>
      <c r="BV77" s="281"/>
      <c r="CU77" s="281"/>
      <c r="CV77" s="281"/>
      <c r="CW77" s="281"/>
      <c r="CX77" s="281"/>
      <c r="CY77" s="281"/>
      <c r="CZ77" s="281"/>
      <c r="DA77" s="281"/>
      <c r="DB77" s="281"/>
      <c r="DC77" s="281"/>
      <c r="DE77" s="281"/>
      <c r="DF77" s="282"/>
      <c r="DG77" s="281"/>
      <c r="DH77" s="281"/>
      <c r="DI77" s="281"/>
      <c r="DJ77" s="282"/>
      <c r="DK77" s="281"/>
      <c r="DL77" s="281"/>
      <c r="DM77" s="283"/>
      <c r="DN77" s="283"/>
      <c r="DO77" s="283"/>
      <c r="DP77" s="283"/>
      <c r="DQ77" s="283"/>
      <c r="DR77" s="283"/>
      <c r="DS77" s="283"/>
      <c r="DT77" s="283"/>
      <c r="DU77" s="283"/>
      <c r="DV77" s="283"/>
      <c r="DW77" s="283"/>
      <c r="DX77" s="283"/>
      <c r="DY77" s="283"/>
      <c r="DZ77" s="283"/>
      <c r="EK77" s="281"/>
      <c r="EL77" s="281"/>
      <c r="EM77" s="281"/>
      <c r="EN77" s="281"/>
      <c r="EO77" s="281"/>
      <c r="EP77" s="281"/>
      <c r="EQ77" s="281"/>
      <c r="ER77" s="281"/>
      <c r="ES77" s="281"/>
      <c r="ET77" s="281"/>
      <c r="EU77" s="281"/>
      <c r="EV77" s="281"/>
      <c r="EW77" s="281"/>
      <c r="EX77" s="281"/>
    </row>
    <row r="78" spans="1:154" ht="13.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3"/>
      <c r="AM78" s="283"/>
      <c r="AN78" s="283"/>
      <c r="AO78" s="283"/>
      <c r="AP78" s="283"/>
      <c r="AQ78" s="283"/>
      <c r="AR78" s="283"/>
      <c r="AS78" s="283"/>
      <c r="AT78" s="283"/>
      <c r="AU78" s="283"/>
      <c r="AV78" s="283"/>
      <c r="AW78" s="283"/>
      <c r="AX78" s="283"/>
      <c r="AY78" s="283"/>
      <c r="AZ78" s="283"/>
      <c r="BA78" s="283"/>
      <c r="BB78" s="283"/>
      <c r="BK78" s="281"/>
      <c r="BL78" s="281"/>
      <c r="BM78" s="281"/>
      <c r="BN78" s="281"/>
      <c r="BO78" s="281"/>
      <c r="BP78" s="281"/>
      <c r="BQ78" s="281"/>
      <c r="BR78" s="281"/>
      <c r="BS78" s="281"/>
      <c r="BT78" s="281"/>
      <c r="BU78" s="281"/>
      <c r="BV78" s="281"/>
      <c r="CU78" s="281"/>
      <c r="CV78" s="281"/>
      <c r="CW78" s="281"/>
      <c r="CX78" s="281"/>
      <c r="CY78" s="281"/>
      <c r="CZ78" s="281"/>
      <c r="DA78" s="281"/>
      <c r="DB78" s="281"/>
      <c r="DC78" s="281"/>
      <c r="DE78" s="281"/>
      <c r="DF78" s="282"/>
      <c r="DG78" s="281"/>
      <c r="DH78" s="281"/>
      <c r="DI78" s="281"/>
      <c r="DJ78" s="282"/>
      <c r="DK78" s="281"/>
      <c r="DL78" s="281"/>
      <c r="DM78" s="283"/>
      <c r="DN78" s="283"/>
      <c r="DO78" s="283"/>
      <c r="DP78" s="283"/>
      <c r="DQ78" s="283"/>
      <c r="DR78" s="283"/>
      <c r="DS78" s="283"/>
      <c r="DT78" s="283"/>
      <c r="DU78" s="283"/>
      <c r="DV78" s="283"/>
      <c r="DW78" s="283"/>
      <c r="DX78" s="283"/>
      <c r="DY78" s="283"/>
      <c r="DZ78" s="283"/>
      <c r="EK78" s="281"/>
      <c r="EL78" s="281"/>
      <c r="EM78" s="281"/>
      <c r="EN78" s="281"/>
      <c r="EO78" s="281"/>
      <c r="EP78" s="281"/>
      <c r="EQ78" s="281"/>
      <c r="ER78" s="281"/>
      <c r="ES78" s="281"/>
      <c r="ET78" s="281"/>
      <c r="EU78" s="281"/>
      <c r="EV78" s="281"/>
      <c r="EW78" s="281"/>
      <c r="EX78" s="281"/>
    </row>
    <row r="79" spans="1:154" ht="13.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3"/>
      <c r="AM79" s="283"/>
      <c r="AN79" s="283"/>
      <c r="AO79" s="283"/>
      <c r="AP79" s="283"/>
      <c r="AQ79" s="283"/>
      <c r="AR79" s="283"/>
      <c r="AS79" s="283"/>
      <c r="AT79" s="283"/>
      <c r="AU79" s="283"/>
      <c r="AV79" s="283"/>
      <c r="AW79" s="283"/>
      <c r="AX79" s="283"/>
      <c r="AY79" s="283"/>
      <c r="AZ79" s="283"/>
      <c r="BA79" s="283"/>
      <c r="BB79" s="283"/>
      <c r="BK79" s="281"/>
      <c r="BL79" s="281"/>
      <c r="BM79" s="281"/>
      <c r="BN79" s="281"/>
      <c r="BO79" s="281"/>
      <c r="BP79" s="281"/>
      <c r="BQ79" s="281"/>
      <c r="BR79" s="281"/>
      <c r="BS79" s="281"/>
      <c r="BT79" s="281"/>
      <c r="BU79" s="281"/>
      <c r="BV79" s="281"/>
      <c r="CU79" s="281"/>
      <c r="CV79" s="281"/>
      <c r="CW79" s="281"/>
      <c r="CX79" s="281"/>
      <c r="CY79" s="281"/>
      <c r="CZ79" s="281"/>
      <c r="DA79" s="281"/>
      <c r="DB79" s="281"/>
      <c r="DC79" s="281"/>
      <c r="DE79" s="281"/>
      <c r="DF79" s="282"/>
      <c r="DG79" s="281"/>
      <c r="DH79" s="281"/>
      <c r="DI79" s="281"/>
      <c r="DJ79" s="282"/>
      <c r="DK79" s="281"/>
      <c r="DL79" s="281"/>
      <c r="DM79" s="283"/>
      <c r="DN79" s="283"/>
      <c r="DO79" s="283"/>
      <c r="DP79" s="283"/>
      <c r="DQ79" s="283"/>
      <c r="DR79" s="283"/>
      <c r="DS79" s="283"/>
      <c r="DT79" s="283"/>
      <c r="DU79" s="283"/>
      <c r="DV79" s="283"/>
      <c r="DW79" s="283"/>
      <c r="DX79" s="283"/>
      <c r="DY79" s="283"/>
      <c r="DZ79" s="283"/>
      <c r="EK79" s="281"/>
      <c r="EL79" s="281"/>
      <c r="EM79" s="281"/>
      <c r="EN79" s="281"/>
      <c r="EO79" s="281"/>
      <c r="EP79" s="281"/>
      <c r="EQ79" s="281"/>
      <c r="ER79" s="281"/>
      <c r="ES79" s="281"/>
      <c r="ET79" s="281"/>
      <c r="EU79" s="281"/>
      <c r="EV79" s="281"/>
      <c r="EW79" s="281"/>
      <c r="EX79" s="281"/>
    </row>
    <row r="80" spans="1:154" ht="13.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3"/>
      <c r="AM80" s="283"/>
      <c r="AN80" s="283"/>
      <c r="AO80" s="283"/>
      <c r="AP80" s="283"/>
      <c r="AQ80" s="283"/>
      <c r="AR80" s="283"/>
      <c r="AS80" s="283"/>
      <c r="AT80" s="283"/>
      <c r="AU80" s="283"/>
      <c r="AV80" s="283"/>
      <c r="AW80" s="283"/>
      <c r="AX80" s="283"/>
      <c r="AY80" s="283"/>
      <c r="AZ80" s="283"/>
      <c r="BA80" s="283"/>
      <c r="BB80" s="283"/>
      <c r="BK80" s="281"/>
      <c r="BL80" s="281"/>
      <c r="BM80" s="281"/>
      <c r="BN80" s="281"/>
      <c r="BO80" s="281"/>
      <c r="BP80" s="281"/>
      <c r="BQ80" s="281"/>
      <c r="BR80" s="281"/>
      <c r="BS80" s="281"/>
      <c r="BT80" s="281"/>
      <c r="BU80" s="281"/>
      <c r="BV80" s="281"/>
      <c r="CU80" s="281"/>
      <c r="CV80" s="281"/>
      <c r="CW80" s="281"/>
      <c r="CX80" s="281"/>
      <c r="CY80" s="281"/>
      <c r="CZ80" s="281"/>
      <c r="DA80" s="281"/>
      <c r="DB80" s="281"/>
      <c r="DC80" s="281"/>
      <c r="DE80" s="281"/>
      <c r="DF80" s="282"/>
      <c r="DG80" s="281"/>
      <c r="DH80" s="281"/>
      <c r="DI80" s="281"/>
      <c r="DJ80" s="282"/>
      <c r="DK80" s="281"/>
      <c r="DL80" s="281"/>
      <c r="DM80" s="283"/>
      <c r="DN80" s="283"/>
      <c r="DO80" s="283"/>
      <c r="DP80" s="283"/>
      <c r="DQ80" s="283"/>
      <c r="DR80" s="283"/>
      <c r="DS80" s="283"/>
      <c r="DT80" s="283"/>
      <c r="DU80" s="283"/>
      <c r="DV80" s="283"/>
      <c r="DW80" s="283"/>
      <c r="DX80" s="283"/>
      <c r="DY80" s="283"/>
      <c r="DZ80" s="283"/>
      <c r="EK80" s="281"/>
      <c r="EL80" s="281"/>
      <c r="EM80" s="281"/>
      <c r="EN80" s="281"/>
      <c r="EO80" s="281"/>
      <c r="EP80" s="281"/>
      <c r="EQ80" s="281"/>
      <c r="ER80" s="281"/>
      <c r="ES80" s="281"/>
      <c r="ET80" s="281"/>
      <c r="EU80" s="281"/>
      <c r="EV80" s="281"/>
      <c r="EW80" s="281"/>
      <c r="EX80" s="281"/>
    </row>
    <row r="81" spans="1:154" ht="13.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3"/>
      <c r="AM81" s="283"/>
      <c r="AN81" s="283"/>
      <c r="AO81" s="283"/>
      <c r="AP81" s="283"/>
      <c r="AQ81" s="283"/>
      <c r="AR81" s="283"/>
      <c r="AS81" s="283"/>
      <c r="AT81" s="283"/>
      <c r="AU81" s="283"/>
      <c r="AV81" s="283"/>
      <c r="AW81" s="283"/>
      <c r="AX81" s="283"/>
      <c r="AY81" s="283"/>
      <c r="AZ81" s="283"/>
      <c r="BA81" s="283"/>
      <c r="BB81" s="283"/>
      <c r="BK81" s="281"/>
      <c r="BL81" s="281"/>
      <c r="BM81" s="281"/>
      <c r="BN81" s="281"/>
      <c r="BO81" s="281"/>
      <c r="BP81" s="281"/>
      <c r="BQ81" s="281"/>
      <c r="BR81" s="281"/>
      <c r="BS81" s="281"/>
      <c r="BT81" s="281"/>
      <c r="BU81" s="281"/>
      <c r="BV81" s="281"/>
      <c r="CU81" s="281"/>
      <c r="CV81" s="281"/>
      <c r="CW81" s="281"/>
      <c r="CX81" s="281"/>
      <c r="CY81" s="281"/>
      <c r="CZ81" s="281"/>
      <c r="DA81" s="281"/>
      <c r="DB81" s="281"/>
      <c r="DC81" s="281"/>
      <c r="DE81" s="281"/>
      <c r="DF81" s="282"/>
      <c r="DG81" s="281"/>
      <c r="DH81" s="281"/>
      <c r="DI81" s="281"/>
      <c r="DJ81" s="282"/>
      <c r="DK81" s="281"/>
      <c r="DL81" s="281"/>
      <c r="DM81" s="283"/>
      <c r="DN81" s="283"/>
      <c r="DO81" s="283"/>
      <c r="DP81" s="283"/>
      <c r="DQ81" s="283"/>
      <c r="DR81" s="283"/>
      <c r="DS81" s="283"/>
      <c r="DT81" s="283"/>
      <c r="DU81" s="283"/>
      <c r="DV81" s="283"/>
      <c r="DW81" s="283"/>
      <c r="DX81" s="283"/>
      <c r="DY81" s="283"/>
      <c r="DZ81" s="283"/>
      <c r="EK81" s="281"/>
      <c r="EL81" s="281"/>
      <c r="EM81" s="281"/>
      <c r="EN81" s="281"/>
      <c r="EO81" s="281"/>
      <c r="EP81" s="281"/>
      <c r="EQ81" s="281"/>
      <c r="ER81" s="281"/>
      <c r="ES81" s="281"/>
      <c r="ET81" s="281"/>
      <c r="EU81" s="281"/>
      <c r="EV81" s="281"/>
      <c r="EW81" s="281"/>
      <c r="EX81" s="281"/>
    </row>
    <row r="82" spans="1:154" ht="13.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3"/>
      <c r="AM82" s="283"/>
      <c r="AN82" s="283"/>
      <c r="AO82" s="283"/>
      <c r="AP82" s="283"/>
      <c r="AQ82" s="283"/>
      <c r="AR82" s="283"/>
      <c r="AS82" s="283"/>
      <c r="AT82" s="283"/>
      <c r="AU82" s="283"/>
      <c r="AV82" s="283"/>
      <c r="AW82" s="283"/>
      <c r="AX82" s="283"/>
      <c r="AY82" s="283"/>
      <c r="AZ82" s="283"/>
      <c r="BA82" s="283"/>
      <c r="BB82" s="283"/>
      <c r="BK82" s="281"/>
      <c r="BL82" s="281"/>
      <c r="BM82" s="281"/>
      <c r="BN82" s="281"/>
      <c r="BO82" s="281"/>
      <c r="BP82" s="281"/>
      <c r="BQ82" s="281"/>
      <c r="BR82" s="281"/>
      <c r="BS82" s="281"/>
      <c r="BT82" s="281"/>
      <c r="BU82" s="281"/>
      <c r="BV82" s="281"/>
      <c r="CU82" s="281"/>
      <c r="CV82" s="281"/>
      <c r="CW82" s="281"/>
      <c r="CX82" s="281"/>
      <c r="CY82" s="281"/>
      <c r="CZ82" s="281"/>
      <c r="DA82" s="281"/>
      <c r="DB82" s="281"/>
      <c r="DC82" s="281"/>
      <c r="DE82" s="281"/>
      <c r="DF82" s="282"/>
      <c r="DG82" s="281"/>
      <c r="DH82" s="281"/>
      <c r="DI82" s="281"/>
      <c r="DJ82" s="282"/>
      <c r="DK82" s="281"/>
      <c r="DL82" s="281"/>
      <c r="DM82" s="283"/>
      <c r="DN82" s="283"/>
      <c r="DO82" s="283"/>
      <c r="DP82" s="283"/>
      <c r="DQ82" s="283"/>
      <c r="DR82" s="283"/>
      <c r="DS82" s="283"/>
      <c r="DT82" s="283"/>
      <c r="DU82" s="283"/>
      <c r="DV82" s="283"/>
      <c r="DW82" s="283"/>
      <c r="DX82" s="283"/>
      <c r="DY82" s="283"/>
      <c r="DZ82" s="283"/>
      <c r="EK82" s="281"/>
      <c r="EL82" s="281"/>
      <c r="EM82" s="281"/>
      <c r="EN82" s="281"/>
      <c r="EO82" s="281"/>
      <c r="EP82" s="281"/>
      <c r="EQ82" s="281"/>
      <c r="ER82" s="281"/>
      <c r="ES82" s="281"/>
      <c r="ET82" s="281"/>
      <c r="EU82" s="281"/>
      <c r="EV82" s="281"/>
      <c r="EW82" s="281"/>
      <c r="EX82" s="281"/>
    </row>
    <row r="83" spans="1:154" ht="13.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3"/>
      <c r="AM83" s="283"/>
      <c r="AN83" s="283"/>
      <c r="AO83" s="283"/>
      <c r="AP83" s="283"/>
      <c r="AQ83" s="283"/>
      <c r="AR83" s="283"/>
      <c r="AS83" s="283"/>
      <c r="AT83" s="283"/>
      <c r="AU83" s="283"/>
      <c r="AV83" s="283"/>
      <c r="AW83" s="283"/>
      <c r="AX83" s="283"/>
      <c r="AY83" s="283"/>
      <c r="AZ83" s="283"/>
      <c r="BA83" s="283"/>
      <c r="BB83" s="283"/>
      <c r="BK83" s="281"/>
      <c r="BL83" s="281"/>
      <c r="BM83" s="281"/>
      <c r="BN83" s="281"/>
      <c r="BO83" s="281"/>
      <c r="BP83" s="281"/>
      <c r="BQ83" s="281"/>
      <c r="BR83" s="281"/>
      <c r="BS83" s="281"/>
      <c r="BT83" s="281"/>
      <c r="BU83" s="281"/>
      <c r="BV83" s="281"/>
      <c r="CU83" s="281"/>
      <c r="CV83" s="281"/>
      <c r="CW83" s="281"/>
      <c r="CX83" s="281"/>
      <c r="CY83" s="281"/>
      <c r="CZ83" s="281"/>
      <c r="DA83" s="281"/>
      <c r="DB83" s="281"/>
      <c r="DC83" s="281"/>
      <c r="DE83" s="281"/>
      <c r="DF83" s="282"/>
      <c r="DG83" s="281"/>
      <c r="DH83" s="281"/>
      <c r="DI83" s="281"/>
      <c r="DJ83" s="282"/>
      <c r="DK83" s="281"/>
      <c r="DL83" s="281"/>
      <c r="DM83" s="283"/>
      <c r="DN83" s="283"/>
      <c r="DO83" s="283"/>
      <c r="DP83" s="283"/>
      <c r="DQ83" s="283"/>
      <c r="DR83" s="283"/>
      <c r="DS83" s="283"/>
      <c r="DT83" s="283"/>
      <c r="DU83" s="283"/>
      <c r="DV83" s="283"/>
      <c r="DW83" s="283"/>
      <c r="DX83" s="283"/>
      <c r="DY83" s="283"/>
      <c r="DZ83" s="283"/>
      <c r="EK83" s="281"/>
      <c r="EL83" s="281"/>
      <c r="EM83" s="281"/>
      <c r="EN83" s="281"/>
      <c r="EO83" s="281"/>
      <c r="EP83" s="281"/>
      <c r="EQ83" s="281"/>
      <c r="ER83" s="281"/>
      <c r="ES83" s="281"/>
      <c r="ET83" s="281"/>
      <c r="EU83" s="281"/>
      <c r="EV83" s="281"/>
      <c r="EW83" s="281"/>
      <c r="EX83" s="281"/>
    </row>
    <row r="84" spans="1:154" ht="13.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3"/>
      <c r="AM84" s="283"/>
      <c r="AN84" s="283"/>
      <c r="AO84" s="283"/>
      <c r="AP84" s="283"/>
      <c r="AQ84" s="283"/>
      <c r="AR84" s="283"/>
      <c r="AS84" s="283"/>
      <c r="AT84" s="283"/>
      <c r="AU84" s="283"/>
      <c r="AV84" s="283"/>
      <c r="AW84" s="283"/>
      <c r="AX84" s="283"/>
      <c r="AY84" s="283"/>
      <c r="AZ84" s="283"/>
      <c r="BA84" s="283"/>
      <c r="BB84" s="283"/>
      <c r="BK84" s="281"/>
      <c r="BL84" s="281"/>
      <c r="BM84" s="281"/>
      <c r="BN84" s="281"/>
      <c r="BO84" s="281"/>
      <c r="BP84" s="281"/>
      <c r="BQ84" s="281"/>
      <c r="BR84" s="281"/>
      <c r="BS84" s="281"/>
      <c r="BT84" s="281"/>
      <c r="BU84" s="281"/>
      <c r="BV84" s="281"/>
      <c r="CU84" s="281"/>
      <c r="CV84" s="281"/>
      <c r="CW84" s="281"/>
      <c r="CX84" s="281"/>
      <c r="CY84" s="281"/>
      <c r="CZ84" s="281"/>
      <c r="DA84" s="281"/>
      <c r="DB84" s="281"/>
      <c r="DC84" s="281"/>
      <c r="DE84" s="281"/>
      <c r="DF84" s="282"/>
      <c r="DG84" s="281"/>
      <c r="DH84" s="281"/>
      <c r="DI84" s="281"/>
      <c r="DJ84" s="282"/>
      <c r="DK84" s="281"/>
      <c r="DL84" s="281"/>
      <c r="DM84" s="283"/>
      <c r="DN84" s="283"/>
      <c r="DO84" s="283"/>
      <c r="DP84" s="283"/>
      <c r="DQ84" s="283"/>
      <c r="DR84" s="283"/>
      <c r="DS84" s="283"/>
      <c r="DT84" s="283"/>
      <c r="DU84" s="283"/>
      <c r="DV84" s="283"/>
      <c r="DW84" s="283"/>
      <c r="DX84" s="283"/>
      <c r="DY84" s="283"/>
      <c r="DZ84" s="283"/>
      <c r="EK84" s="281"/>
      <c r="EL84" s="281"/>
      <c r="EM84" s="281"/>
      <c r="EN84" s="281"/>
      <c r="EO84" s="281"/>
      <c r="EP84" s="281"/>
      <c r="EQ84" s="281"/>
      <c r="ER84" s="281"/>
      <c r="ES84" s="281"/>
      <c r="ET84" s="281"/>
      <c r="EU84" s="281"/>
      <c r="EV84" s="281"/>
      <c r="EW84" s="281"/>
      <c r="EX84" s="281"/>
    </row>
    <row r="85" spans="1:154" ht="13.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3"/>
      <c r="AM85" s="283"/>
      <c r="AN85" s="283"/>
      <c r="AO85" s="283"/>
      <c r="AP85" s="283"/>
      <c r="AQ85" s="283"/>
      <c r="AR85" s="283"/>
      <c r="AS85" s="283"/>
      <c r="AT85" s="283"/>
      <c r="AU85" s="283"/>
      <c r="AV85" s="283"/>
      <c r="AW85" s="283"/>
      <c r="AX85" s="283"/>
      <c r="AY85" s="283"/>
      <c r="AZ85" s="283"/>
      <c r="BA85" s="283"/>
      <c r="BB85" s="283"/>
      <c r="BK85" s="281"/>
      <c r="BL85" s="281"/>
      <c r="BM85" s="281"/>
      <c r="BN85" s="281"/>
      <c r="BO85" s="281"/>
      <c r="BP85" s="281"/>
      <c r="BQ85" s="281"/>
      <c r="BR85" s="281"/>
      <c r="BS85" s="281"/>
      <c r="BT85" s="281"/>
      <c r="BU85" s="281"/>
      <c r="BV85" s="281"/>
      <c r="CU85" s="281"/>
      <c r="CV85" s="281"/>
      <c r="CW85" s="281"/>
      <c r="CX85" s="281"/>
      <c r="CY85" s="281"/>
      <c r="CZ85" s="281"/>
      <c r="DA85" s="281"/>
      <c r="DB85" s="281"/>
      <c r="DC85" s="281"/>
      <c r="DE85" s="281"/>
      <c r="DF85" s="282"/>
      <c r="DG85" s="281"/>
      <c r="DH85" s="281"/>
      <c r="DI85" s="281"/>
      <c r="DJ85" s="282"/>
      <c r="DK85" s="281"/>
      <c r="DL85" s="281"/>
      <c r="DM85" s="283"/>
      <c r="DN85" s="283"/>
      <c r="DO85" s="283"/>
      <c r="DP85" s="283"/>
      <c r="DQ85" s="283"/>
      <c r="DR85" s="283"/>
      <c r="DS85" s="283"/>
      <c r="DT85" s="283"/>
      <c r="DU85" s="283"/>
      <c r="DV85" s="283"/>
      <c r="DW85" s="283"/>
      <c r="DX85" s="283"/>
      <c r="DY85" s="283"/>
      <c r="DZ85" s="283"/>
      <c r="EK85" s="281"/>
      <c r="EL85" s="281"/>
      <c r="EM85" s="281"/>
      <c r="EN85" s="281"/>
      <c r="EO85" s="281"/>
      <c r="EP85" s="281"/>
      <c r="EQ85" s="281"/>
      <c r="ER85" s="281"/>
      <c r="ES85" s="281"/>
      <c r="ET85" s="281"/>
      <c r="EU85" s="281"/>
      <c r="EV85" s="281"/>
      <c r="EW85" s="281"/>
      <c r="EX85" s="281"/>
    </row>
    <row r="86" spans="1:154" ht="13.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3"/>
      <c r="AM86" s="283"/>
      <c r="AN86" s="283"/>
      <c r="AO86" s="283"/>
      <c r="AP86" s="283"/>
      <c r="AQ86" s="283"/>
      <c r="AR86" s="283"/>
      <c r="AS86" s="283"/>
      <c r="AT86" s="283"/>
      <c r="AU86" s="283"/>
      <c r="AV86" s="283"/>
      <c r="AW86" s="283"/>
      <c r="AX86" s="283"/>
      <c r="AY86" s="283"/>
      <c r="AZ86" s="283"/>
      <c r="BA86" s="283"/>
      <c r="BB86" s="283"/>
      <c r="BK86" s="281"/>
      <c r="BL86" s="281"/>
      <c r="BM86" s="281"/>
      <c r="BN86" s="281"/>
      <c r="BO86" s="281"/>
      <c r="BP86" s="281"/>
      <c r="BQ86" s="281"/>
      <c r="BR86" s="281"/>
      <c r="BS86" s="281"/>
      <c r="BT86" s="281"/>
      <c r="BU86" s="281"/>
      <c r="BV86" s="281"/>
      <c r="CU86" s="281"/>
      <c r="CV86" s="281"/>
      <c r="CW86" s="281"/>
      <c r="CX86" s="281"/>
      <c r="CY86" s="281"/>
      <c r="CZ86" s="281"/>
      <c r="DA86" s="281"/>
      <c r="DB86" s="281"/>
      <c r="DC86" s="281"/>
      <c r="DE86" s="281"/>
      <c r="DF86" s="282"/>
      <c r="DG86" s="281"/>
      <c r="DH86" s="281"/>
      <c r="DI86" s="281"/>
      <c r="DJ86" s="282"/>
      <c r="DK86" s="281"/>
      <c r="DL86" s="281"/>
      <c r="DM86" s="283"/>
      <c r="DN86" s="283"/>
      <c r="DO86" s="283"/>
      <c r="DP86" s="283"/>
      <c r="DQ86" s="283"/>
      <c r="DR86" s="283"/>
      <c r="DS86" s="283"/>
      <c r="DT86" s="283"/>
      <c r="DU86" s="283"/>
      <c r="DV86" s="283"/>
      <c r="DW86" s="283"/>
      <c r="DX86" s="283"/>
      <c r="DY86" s="283"/>
      <c r="DZ86" s="283"/>
      <c r="EK86" s="281"/>
      <c r="EL86" s="281"/>
      <c r="EM86" s="281"/>
      <c r="EN86" s="281"/>
      <c r="EO86" s="281"/>
      <c r="EP86" s="281"/>
      <c r="EQ86" s="281"/>
      <c r="ER86" s="281"/>
      <c r="ES86" s="281"/>
      <c r="ET86" s="281"/>
      <c r="EU86" s="281"/>
      <c r="EV86" s="281"/>
      <c r="EW86" s="281"/>
      <c r="EX86" s="281"/>
    </row>
    <row r="87" spans="1:154" ht="13.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3"/>
      <c r="AM87" s="283"/>
      <c r="AN87" s="283"/>
      <c r="AO87" s="283"/>
      <c r="AP87" s="283"/>
      <c r="AQ87" s="283"/>
      <c r="AR87" s="283"/>
      <c r="AS87" s="283"/>
      <c r="AT87" s="283"/>
      <c r="AU87" s="283"/>
      <c r="AV87" s="283"/>
      <c r="AW87" s="283"/>
      <c r="AX87" s="283"/>
      <c r="AY87" s="283"/>
      <c r="AZ87" s="283"/>
      <c r="BA87" s="283"/>
      <c r="BB87" s="283"/>
      <c r="BK87" s="281"/>
      <c r="BL87" s="281"/>
      <c r="BM87" s="281"/>
      <c r="BN87" s="281"/>
      <c r="BO87" s="281"/>
      <c r="BP87" s="281"/>
      <c r="BQ87" s="281"/>
      <c r="BR87" s="281"/>
      <c r="BS87" s="281"/>
      <c r="BT87" s="281"/>
      <c r="BU87" s="281"/>
      <c r="BV87" s="281"/>
      <c r="CU87" s="281"/>
      <c r="CV87" s="281"/>
      <c r="CW87" s="281"/>
      <c r="CX87" s="281"/>
      <c r="CY87" s="281"/>
      <c r="CZ87" s="281"/>
      <c r="DA87" s="281"/>
      <c r="DB87" s="281"/>
      <c r="DC87" s="281"/>
      <c r="DE87" s="281"/>
      <c r="DF87" s="282"/>
      <c r="DG87" s="281"/>
      <c r="DH87" s="281"/>
      <c r="DI87" s="281"/>
      <c r="DJ87" s="282"/>
      <c r="DK87" s="281"/>
      <c r="DL87" s="281"/>
      <c r="DM87" s="283"/>
      <c r="DN87" s="283"/>
      <c r="DO87" s="283"/>
      <c r="DP87" s="283"/>
      <c r="DQ87" s="283"/>
      <c r="DR87" s="283"/>
      <c r="DS87" s="283"/>
      <c r="DT87" s="283"/>
      <c r="DU87" s="283"/>
      <c r="DV87" s="283"/>
      <c r="DW87" s="283"/>
      <c r="DX87" s="283"/>
      <c r="DY87" s="283"/>
      <c r="DZ87" s="283"/>
      <c r="EK87" s="281"/>
      <c r="EL87" s="281"/>
      <c r="EM87" s="281"/>
      <c r="EN87" s="281"/>
      <c r="EO87" s="281"/>
      <c r="EP87" s="281"/>
      <c r="EQ87" s="281"/>
      <c r="ER87" s="281"/>
      <c r="ES87" s="281"/>
      <c r="ET87" s="281"/>
      <c r="EU87" s="281"/>
      <c r="EV87" s="281"/>
      <c r="EW87" s="281"/>
      <c r="EX87" s="281"/>
    </row>
    <row r="88" spans="1:154" ht="13.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3"/>
      <c r="AM88" s="283"/>
      <c r="AN88" s="283"/>
      <c r="AO88" s="283"/>
      <c r="AP88" s="283"/>
      <c r="AQ88" s="283"/>
      <c r="AR88" s="283"/>
      <c r="AS88" s="283"/>
      <c r="AT88" s="283"/>
      <c r="AU88" s="283"/>
      <c r="AV88" s="283"/>
      <c r="AW88" s="283"/>
      <c r="AX88" s="283"/>
      <c r="AY88" s="283"/>
      <c r="AZ88" s="283"/>
      <c r="BA88" s="283"/>
      <c r="BB88" s="283"/>
      <c r="BK88" s="281"/>
      <c r="BL88" s="281"/>
      <c r="BM88" s="281"/>
      <c r="BN88" s="281"/>
      <c r="BO88" s="281"/>
      <c r="BP88" s="281"/>
      <c r="BQ88" s="281"/>
      <c r="BR88" s="281"/>
      <c r="BS88" s="281"/>
      <c r="BT88" s="281"/>
      <c r="BU88" s="281"/>
      <c r="BV88" s="281"/>
      <c r="CU88" s="281"/>
      <c r="CV88" s="281"/>
      <c r="CW88" s="281"/>
      <c r="CX88" s="281"/>
      <c r="CY88" s="281"/>
      <c r="CZ88" s="281"/>
      <c r="DA88" s="281"/>
      <c r="DB88" s="281"/>
      <c r="DC88" s="281"/>
      <c r="DE88" s="281"/>
      <c r="DF88" s="282"/>
      <c r="DG88" s="281"/>
      <c r="DH88" s="281"/>
      <c r="DI88" s="281"/>
      <c r="DJ88" s="282"/>
      <c r="DK88" s="281"/>
      <c r="DL88" s="281"/>
      <c r="DM88" s="283"/>
      <c r="DN88" s="283"/>
      <c r="DO88" s="283"/>
      <c r="DP88" s="283"/>
      <c r="DQ88" s="283"/>
      <c r="DR88" s="283"/>
      <c r="DS88" s="283"/>
      <c r="DT88" s="283"/>
      <c r="DU88" s="283"/>
      <c r="DV88" s="283"/>
      <c r="DW88" s="283"/>
      <c r="DX88" s="283"/>
      <c r="DY88" s="283"/>
      <c r="DZ88" s="283"/>
      <c r="EK88" s="281"/>
      <c r="EL88" s="281"/>
      <c r="EM88" s="281"/>
      <c r="EN88" s="281"/>
      <c r="EO88" s="281"/>
      <c r="EP88" s="281"/>
      <c r="EQ88" s="281"/>
      <c r="ER88" s="281"/>
      <c r="ES88" s="281"/>
      <c r="ET88" s="281"/>
      <c r="EU88" s="281"/>
      <c r="EV88" s="281"/>
      <c r="EW88" s="281"/>
      <c r="EX88" s="281"/>
    </row>
    <row r="89" spans="1:154" ht="13.5">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3"/>
      <c r="AM89" s="283"/>
      <c r="AN89" s="283"/>
      <c r="AO89" s="283"/>
      <c r="AP89" s="283"/>
      <c r="AQ89" s="283"/>
      <c r="AR89" s="283"/>
      <c r="AS89" s="283"/>
      <c r="AT89" s="283"/>
      <c r="AU89" s="283"/>
      <c r="AV89" s="283"/>
      <c r="AW89" s="283"/>
      <c r="AX89" s="283"/>
      <c r="AY89" s="283"/>
      <c r="AZ89" s="283"/>
      <c r="BA89" s="283"/>
      <c r="BB89" s="283"/>
      <c r="BK89" s="281"/>
      <c r="BL89" s="281"/>
      <c r="BM89" s="281"/>
      <c r="BN89" s="281"/>
      <c r="BO89" s="281"/>
      <c r="BP89" s="281"/>
      <c r="BQ89" s="281"/>
      <c r="BR89" s="281"/>
      <c r="BS89" s="281"/>
      <c r="BT89" s="281"/>
      <c r="BU89" s="281"/>
      <c r="BV89" s="281"/>
      <c r="CU89" s="281"/>
      <c r="CV89" s="281"/>
      <c r="CW89" s="281"/>
      <c r="CX89" s="281"/>
      <c r="CY89" s="281"/>
      <c r="CZ89" s="281"/>
      <c r="DA89" s="281"/>
      <c r="DB89" s="281"/>
      <c r="DC89" s="281"/>
      <c r="DE89" s="281"/>
      <c r="DF89" s="282"/>
      <c r="DG89" s="281"/>
      <c r="DH89" s="281"/>
      <c r="DI89" s="281"/>
      <c r="DJ89" s="282"/>
      <c r="DK89" s="281"/>
      <c r="DL89" s="281"/>
      <c r="DM89" s="283"/>
      <c r="DN89" s="283"/>
      <c r="DO89" s="283"/>
      <c r="DP89" s="283"/>
      <c r="DQ89" s="283"/>
      <c r="DR89" s="283"/>
      <c r="DS89" s="283"/>
      <c r="DT89" s="283"/>
      <c r="DU89" s="283"/>
      <c r="DV89" s="283"/>
      <c r="DW89" s="283"/>
      <c r="DX89" s="283"/>
      <c r="DY89" s="283"/>
      <c r="DZ89" s="283"/>
      <c r="EK89" s="281"/>
      <c r="EL89" s="281"/>
      <c r="EM89" s="281"/>
      <c r="EN89" s="281"/>
      <c r="EO89" s="281"/>
      <c r="EP89" s="281"/>
      <c r="EQ89" s="281"/>
      <c r="ER89" s="281"/>
      <c r="ES89" s="281"/>
      <c r="ET89" s="281"/>
      <c r="EU89" s="281"/>
      <c r="EV89" s="281"/>
      <c r="EW89" s="281"/>
      <c r="EX89" s="281"/>
    </row>
    <row r="90" spans="1:154" ht="13.5">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3"/>
      <c r="AM90" s="283"/>
      <c r="AN90" s="283"/>
      <c r="AO90" s="283"/>
      <c r="AP90" s="283"/>
      <c r="AQ90" s="283"/>
      <c r="AR90" s="283"/>
      <c r="AS90" s="283"/>
      <c r="AT90" s="283"/>
      <c r="AU90" s="283"/>
      <c r="AV90" s="283"/>
      <c r="AW90" s="283"/>
      <c r="AX90" s="283"/>
      <c r="AY90" s="283"/>
      <c r="AZ90" s="283"/>
      <c r="BA90" s="283"/>
      <c r="BB90" s="283"/>
      <c r="BK90" s="281"/>
      <c r="BL90" s="281"/>
      <c r="BM90" s="281"/>
      <c r="BN90" s="281"/>
      <c r="BO90" s="281"/>
      <c r="BP90" s="281"/>
      <c r="BQ90" s="281"/>
      <c r="BR90" s="281"/>
      <c r="BS90" s="281"/>
      <c r="BT90" s="281"/>
      <c r="BU90" s="281"/>
      <c r="BV90" s="281"/>
      <c r="CU90" s="281"/>
      <c r="CV90" s="281"/>
      <c r="CW90" s="281"/>
      <c r="CX90" s="281"/>
      <c r="CY90" s="281"/>
      <c r="CZ90" s="281"/>
      <c r="DA90" s="281"/>
      <c r="DB90" s="281"/>
      <c r="DC90" s="281"/>
      <c r="DE90" s="281"/>
      <c r="DF90" s="282"/>
      <c r="DG90" s="281"/>
      <c r="DH90" s="281"/>
      <c r="DI90" s="281"/>
      <c r="DJ90" s="282"/>
      <c r="DK90" s="281"/>
      <c r="DL90" s="281"/>
      <c r="DM90" s="283"/>
      <c r="DN90" s="283"/>
      <c r="DO90" s="283"/>
      <c r="DP90" s="283"/>
      <c r="DQ90" s="283"/>
      <c r="DR90" s="283"/>
      <c r="DS90" s="283"/>
      <c r="DT90" s="283"/>
      <c r="DU90" s="283"/>
      <c r="DV90" s="283"/>
      <c r="DW90" s="283"/>
      <c r="DX90" s="283"/>
      <c r="DY90" s="283"/>
      <c r="DZ90" s="283"/>
      <c r="EK90" s="281"/>
      <c r="EL90" s="281"/>
      <c r="EM90" s="281"/>
      <c r="EN90" s="281"/>
      <c r="EO90" s="281"/>
      <c r="EP90" s="281"/>
      <c r="EQ90" s="281"/>
      <c r="ER90" s="281"/>
      <c r="ES90" s="281"/>
      <c r="ET90" s="281"/>
      <c r="EU90" s="281"/>
      <c r="EV90" s="281"/>
      <c r="EW90" s="281"/>
      <c r="EX90" s="281"/>
    </row>
    <row r="91" spans="1:154" ht="13.5">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3"/>
      <c r="AM91" s="283"/>
      <c r="AN91" s="283"/>
      <c r="AO91" s="283"/>
      <c r="AP91" s="283"/>
      <c r="AQ91" s="283"/>
      <c r="AR91" s="283"/>
      <c r="AS91" s="283"/>
      <c r="AT91" s="283"/>
      <c r="AU91" s="283"/>
      <c r="AV91" s="283"/>
      <c r="AW91" s="283"/>
      <c r="AX91" s="283"/>
      <c r="AY91" s="283"/>
      <c r="AZ91" s="283"/>
      <c r="BA91" s="283"/>
      <c r="BB91" s="283"/>
      <c r="BK91" s="281"/>
      <c r="BL91" s="281"/>
      <c r="BM91" s="281"/>
      <c r="BN91" s="281"/>
      <c r="BO91" s="281"/>
      <c r="BP91" s="281"/>
      <c r="BQ91" s="281"/>
      <c r="BR91" s="281"/>
      <c r="BS91" s="281"/>
      <c r="BT91" s="281"/>
      <c r="BU91" s="281"/>
      <c r="BV91" s="281"/>
      <c r="CU91" s="281"/>
      <c r="CV91" s="281"/>
      <c r="CW91" s="281"/>
      <c r="CX91" s="281"/>
      <c r="CY91" s="281"/>
      <c r="CZ91" s="281"/>
      <c r="DA91" s="281"/>
      <c r="DB91" s="281"/>
      <c r="DC91" s="281"/>
      <c r="DE91" s="281"/>
      <c r="DF91" s="282"/>
      <c r="DG91" s="281"/>
      <c r="DH91" s="281"/>
      <c r="DI91" s="281"/>
      <c r="DJ91" s="282"/>
      <c r="DK91" s="281"/>
      <c r="DL91" s="281"/>
      <c r="DM91" s="283"/>
      <c r="DN91" s="283"/>
      <c r="DO91" s="283"/>
      <c r="DP91" s="283"/>
      <c r="DQ91" s="283"/>
      <c r="DR91" s="283"/>
      <c r="DS91" s="283"/>
      <c r="DT91" s="283"/>
      <c r="DU91" s="283"/>
      <c r="DV91" s="283"/>
      <c r="DW91" s="283"/>
      <c r="DX91" s="283"/>
      <c r="DY91" s="283"/>
      <c r="DZ91" s="283"/>
      <c r="EK91" s="281"/>
      <c r="EL91" s="281"/>
      <c r="EM91" s="281"/>
      <c r="EN91" s="281"/>
      <c r="EO91" s="281"/>
      <c r="EP91" s="281"/>
      <c r="EQ91" s="281"/>
      <c r="ER91" s="281"/>
      <c r="ES91" s="281"/>
      <c r="ET91" s="281"/>
      <c r="EU91" s="281"/>
      <c r="EV91" s="281"/>
      <c r="EW91" s="281"/>
      <c r="EX91" s="281"/>
    </row>
    <row r="92" spans="1:154" ht="13.5">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3"/>
      <c r="AM92" s="283"/>
      <c r="AN92" s="283"/>
      <c r="AO92" s="283"/>
      <c r="AP92" s="283"/>
      <c r="AQ92" s="283"/>
      <c r="AR92" s="283"/>
      <c r="AS92" s="283"/>
      <c r="AT92" s="283"/>
      <c r="AU92" s="283"/>
      <c r="AV92" s="283"/>
      <c r="AW92" s="283"/>
      <c r="AX92" s="283"/>
      <c r="AY92" s="283"/>
      <c r="AZ92" s="283"/>
      <c r="BA92" s="283"/>
      <c r="BB92" s="283"/>
      <c r="BK92" s="281"/>
      <c r="BL92" s="281"/>
      <c r="BM92" s="281"/>
      <c r="BN92" s="281"/>
      <c r="BO92" s="281"/>
      <c r="BP92" s="281"/>
      <c r="BQ92" s="281"/>
      <c r="BR92" s="281"/>
      <c r="BS92" s="281"/>
      <c r="BT92" s="281"/>
      <c r="BU92" s="281"/>
      <c r="BV92" s="281"/>
      <c r="CU92" s="281"/>
      <c r="CV92" s="281"/>
      <c r="CW92" s="281"/>
      <c r="CX92" s="281"/>
      <c r="CY92" s="281"/>
      <c r="CZ92" s="281"/>
      <c r="DA92" s="281"/>
      <c r="DB92" s="281"/>
      <c r="DC92" s="281"/>
      <c r="DE92" s="281"/>
      <c r="DF92" s="282"/>
      <c r="DG92" s="281"/>
      <c r="DH92" s="281"/>
      <c r="DI92" s="281"/>
      <c r="DJ92" s="282"/>
      <c r="DK92" s="281"/>
      <c r="DL92" s="281"/>
      <c r="DM92" s="283"/>
      <c r="DN92" s="283"/>
      <c r="DO92" s="283"/>
      <c r="DP92" s="283"/>
      <c r="DQ92" s="283"/>
      <c r="DR92" s="283"/>
      <c r="DS92" s="283"/>
      <c r="DT92" s="283"/>
      <c r="DU92" s="283"/>
      <c r="DV92" s="283"/>
      <c r="DW92" s="283"/>
      <c r="DX92" s="283"/>
      <c r="DY92" s="283"/>
      <c r="DZ92" s="283"/>
      <c r="EK92" s="281"/>
      <c r="EL92" s="281"/>
      <c r="EM92" s="281"/>
      <c r="EN92" s="281"/>
      <c r="EO92" s="281"/>
      <c r="EP92" s="281"/>
      <c r="EQ92" s="281"/>
      <c r="ER92" s="281"/>
      <c r="ES92" s="281"/>
      <c r="ET92" s="281"/>
      <c r="EU92" s="281"/>
      <c r="EV92" s="281"/>
      <c r="EW92" s="281"/>
      <c r="EX92" s="281"/>
    </row>
    <row r="93" spans="1:154" ht="13.5">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3"/>
      <c r="AM93" s="283"/>
      <c r="AN93" s="283"/>
      <c r="AO93" s="283"/>
      <c r="AP93" s="283"/>
      <c r="AQ93" s="283"/>
      <c r="AR93" s="283"/>
      <c r="AS93" s="283"/>
      <c r="AT93" s="283"/>
      <c r="AU93" s="283"/>
      <c r="AV93" s="283"/>
      <c r="AW93" s="283"/>
      <c r="AX93" s="283"/>
      <c r="AY93" s="283"/>
      <c r="AZ93" s="283"/>
      <c r="BA93" s="283"/>
      <c r="BB93" s="283"/>
      <c r="BK93" s="281"/>
      <c r="BL93" s="281"/>
      <c r="BM93" s="281"/>
      <c r="BN93" s="281"/>
      <c r="BO93" s="281"/>
      <c r="BP93" s="281"/>
      <c r="BQ93" s="281"/>
      <c r="BR93" s="281"/>
      <c r="BS93" s="281"/>
      <c r="BT93" s="281"/>
      <c r="BU93" s="281"/>
      <c r="BV93" s="281"/>
      <c r="CU93" s="281"/>
      <c r="CV93" s="281"/>
      <c r="CW93" s="281"/>
      <c r="CX93" s="281"/>
      <c r="CY93" s="281"/>
      <c r="CZ93" s="281"/>
      <c r="DA93" s="281"/>
      <c r="DB93" s="281"/>
      <c r="DC93" s="281"/>
      <c r="DE93" s="281"/>
      <c r="DF93" s="282"/>
      <c r="DG93" s="281"/>
      <c r="DH93" s="281"/>
      <c r="DI93" s="281"/>
      <c r="DJ93" s="282"/>
      <c r="DK93" s="281"/>
      <c r="DL93" s="281"/>
      <c r="DM93" s="283"/>
      <c r="DN93" s="283"/>
      <c r="DO93" s="283"/>
      <c r="DP93" s="283"/>
      <c r="DQ93" s="283"/>
      <c r="DR93" s="283"/>
      <c r="DS93" s="283"/>
      <c r="DT93" s="283"/>
      <c r="DU93" s="283"/>
      <c r="DV93" s="283"/>
      <c r="DW93" s="283"/>
      <c r="DX93" s="283"/>
      <c r="DY93" s="283"/>
      <c r="DZ93" s="283"/>
      <c r="EK93" s="281"/>
      <c r="EL93" s="281"/>
      <c r="EM93" s="281"/>
      <c r="EN93" s="281"/>
      <c r="EO93" s="281"/>
      <c r="EP93" s="281"/>
      <c r="EQ93" s="281"/>
      <c r="ER93" s="281"/>
      <c r="ES93" s="281"/>
      <c r="ET93" s="281"/>
      <c r="EU93" s="281"/>
      <c r="EV93" s="281"/>
      <c r="EW93" s="281"/>
      <c r="EX93" s="281"/>
    </row>
    <row r="94" spans="1:154" ht="13.5">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3"/>
      <c r="AM94" s="283"/>
      <c r="AN94" s="283"/>
      <c r="AO94" s="283"/>
      <c r="AP94" s="283"/>
      <c r="AQ94" s="283"/>
      <c r="AR94" s="283"/>
      <c r="AS94" s="283"/>
      <c r="AT94" s="283"/>
      <c r="AU94" s="283"/>
      <c r="AV94" s="283"/>
      <c r="AW94" s="283"/>
      <c r="AX94" s="283"/>
      <c r="AY94" s="283"/>
      <c r="AZ94" s="283"/>
      <c r="BA94" s="283"/>
      <c r="BB94" s="283"/>
      <c r="BK94" s="281"/>
      <c r="BL94" s="281"/>
      <c r="BM94" s="281"/>
      <c r="BN94" s="281"/>
      <c r="BO94" s="281"/>
      <c r="BP94" s="281"/>
      <c r="BQ94" s="281"/>
      <c r="BR94" s="281"/>
      <c r="BS94" s="281"/>
      <c r="BT94" s="281"/>
      <c r="BU94" s="281"/>
      <c r="BV94" s="281"/>
      <c r="CU94" s="281"/>
      <c r="CV94" s="281"/>
      <c r="CW94" s="281"/>
      <c r="CX94" s="281"/>
      <c r="CY94" s="281"/>
      <c r="CZ94" s="281"/>
      <c r="DA94" s="281"/>
      <c r="DB94" s="281"/>
      <c r="DC94" s="281"/>
      <c r="DE94" s="281"/>
      <c r="DF94" s="282"/>
      <c r="DG94" s="281"/>
      <c r="DH94" s="281"/>
      <c r="DI94" s="281"/>
      <c r="DJ94" s="282"/>
      <c r="DK94" s="281"/>
      <c r="DL94" s="281"/>
      <c r="DM94" s="283"/>
      <c r="DN94" s="283"/>
      <c r="DO94" s="283"/>
      <c r="DP94" s="283"/>
      <c r="DQ94" s="283"/>
      <c r="DR94" s="283"/>
      <c r="DS94" s="283"/>
      <c r="DT94" s="283"/>
      <c r="DU94" s="283"/>
      <c r="DV94" s="283"/>
      <c r="DW94" s="283"/>
      <c r="DX94" s="283"/>
      <c r="DY94" s="283"/>
      <c r="DZ94" s="283"/>
      <c r="EK94" s="281"/>
      <c r="EL94" s="281"/>
      <c r="EM94" s="281"/>
      <c r="EN94" s="281"/>
      <c r="EO94" s="281"/>
      <c r="EP94" s="281"/>
      <c r="EQ94" s="281"/>
      <c r="ER94" s="281"/>
      <c r="ES94" s="281"/>
      <c r="ET94" s="281"/>
      <c r="EU94" s="281"/>
      <c r="EV94" s="281"/>
      <c r="EW94" s="281"/>
      <c r="EX94" s="281"/>
    </row>
    <row r="95" spans="1:154" ht="13.5">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3"/>
      <c r="AM95" s="283"/>
      <c r="AN95" s="283"/>
      <c r="AO95" s="283"/>
      <c r="AP95" s="283"/>
      <c r="AQ95" s="283"/>
      <c r="AR95" s="283"/>
      <c r="AS95" s="283"/>
      <c r="AT95" s="283"/>
      <c r="AU95" s="283"/>
      <c r="AV95" s="283"/>
      <c r="AW95" s="283"/>
      <c r="AX95" s="283"/>
      <c r="AY95" s="283"/>
      <c r="AZ95" s="283"/>
      <c r="BA95" s="283"/>
      <c r="BB95" s="283"/>
      <c r="BK95" s="281"/>
      <c r="BL95" s="281"/>
      <c r="BM95" s="281"/>
      <c r="BN95" s="281"/>
      <c r="BO95" s="281"/>
      <c r="BP95" s="281"/>
      <c r="BQ95" s="281"/>
      <c r="BR95" s="281"/>
      <c r="BS95" s="281"/>
      <c r="BT95" s="281"/>
      <c r="BU95" s="281"/>
      <c r="BV95" s="281"/>
      <c r="CU95" s="281"/>
      <c r="CV95" s="281"/>
      <c r="CW95" s="281"/>
      <c r="CX95" s="281"/>
      <c r="CY95" s="281"/>
      <c r="CZ95" s="281"/>
      <c r="DA95" s="281"/>
      <c r="DB95" s="281"/>
      <c r="DC95" s="281"/>
      <c r="DE95" s="281"/>
      <c r="DF95" s="282"/>
      <c r="DG95" s="281"/>
      <c r="DH95" s="281"/>
      <c r="DI95" s="281"/>
      <c r="DJ95" s="282"/>
      <c r="DK95" s="281"/>
      <c r="DL95" s="281"/>
      <c r="DM95" s="283"/>
      <c r="DN95" s="283"/>
      <c r="DO95" s="283"/>
      <c r="DP95" s="283"/>
      <c r="DQ95" s="283"/>
      <c r="DR95" s="283"/>
      <c r="DS95" s="283"/>
      <c r="DT95" s="283"/>
      <c r="DU95" s="283"/>
      <c r="DV95" s="283"/>
      <c r="DW95" s="283"/>
      <c r="DX95" s="283"/>
      <c r="DY95" s="283"/>
      <c r="DZ95" s="283"/>
      <c r="EK95" s="281"/>
      <c r="EL95" s="281"/>
      <c r="EM95" s="281"/>
      <c r="EN95" s="281"/>
      <c r="EO95" s="281"/>
      <c r="EP95" s="281"/>
      <c r="EQ95" s="281"/>
      <c r="ER95" s="281"/>
      <c r="ES95" s="281"/>
      <c r="ET95" s="281"/>
      <c r="EU95" s="281"/>
      <c r="EV95" s="281"/>
      <c r="EW95" s="281"/>
      <c r="EX95" s="281"/>
    </row>
    <row r="96" spans="1:154" ht="13.5">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3"/>
      <c r="AM96" s="283"/>
      <c r="AN96" s="283"/>
      <c r="AO96" s="283"/>
      <c r="AP96" s="283"/>
      <c r="AQ96" s="283"/>
      <c r="AR96" s="283"/>
      <c r="AS96" s="283"/>
      <c r="AT96" s="283"/>
      <c r="AU96" s="283"/>
      <c r="AV96" s="283"/>
      <c r="AW96" s="283"/>
      <c r="AX96" s="283"/>
      <c r="AY96" s="283"/>
      <c r="AZ96" s="283"/>
      <c r="BA96" s="283"/>
      <c r="BB96" s="283"/>
      <c r="BK96" s="281"/>
      <c r="BL96" s="281"/>
      <c r="BM96" s="281"/>
      <c r="BN96" s="281"/>
      <c r="BO96" s="281"/>
      <c r="BP96" s="281"/>
      <c r="BQ96" s="281"/>
      <c r="BR96" s="281"/>
      <c r="BS96" s="281"/>
      <c r="BT96" s="281"/>
      <c r="BU96" s="281"/>
      <c r="BV96" s="281"/>
      <c r="CU96" s="281"/>
      <c r="CV96" s="281"/>
      <c r="CW96" s="281"/>
      <c r="CX96" s="281"/>
      <c r="CY96" s="281"/>
      <c r="CZ96" s="281"/>
      <c r="DA96" s="281"/>
      <c r="DB96" s="281"/>
      <c r="DC96" s="281"/>
      <c r="DE96" s="281"/>
      <c r="DF96" s="282"/>
      <c r="DG96" s="281"/>
      <c r="DH96" s="281"/>
      <c r="DI96" s="281"/>
      <c r="DJ96" s="282"/>
      <c r="DK96" s="281"/>
      <c r="DL96" s="281"/>
      <c r="DM96" s="283"/>
      <c r="DN96" s="283"/>
      <c r="DO96" s="283"/>
      <c r="DP96" s="283"/>
      <c r="DQ96" s="283"/>
      <c r="DR96" s="283"/>
      <c r="DS96" s="283"/>
      <c r="DT96" s="283"/>
      <c r="DU96" s="283"/>
      <c r="DV96" s="283"/>
      <c r="DW96" s="283"/>
      <c r="DX96" s="283"/>
      <c r="DY96" s="283"/>
      <c r="DZ96" s="283"/>
      <c r="EK96" s="281"/>
      <c r="EL96" s="281"/>
      <c r="EM96" s="281"/>
      <c r="EN96" s="281"/>
      <c r="EO96" s="281"/>
      <c r="EP96" s="281"/>
      <c r="EQ96" s="281"/>
      <c r="ER96" s="281"/>
      <c r="ES96" s="281"/>
      <c r="ET96" s="281"/>
      <c r="EU96" s="281"/>
      <c r="EV96" s="281"/>
      <c r="EW96" s="281"/>
      <c r="EX96" s="281"/>
    </row>
    <row r="97" spans="1:154" ht="13.5">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3"/>
      <c r="AM97" s="283"/>
      <c r="AN97" s="283"/>
      <c r="AO97" s="283"/>
      <c r="AP97" s="283"/>
      <c r="AQ97" s="283"/>
      <c r="AR97" s="283"/>
      <c r="AS97" s="283"/>
      <c r="AT97" s="283"/>
      <c r="AU97" s="283"/>
      <c r="AV97" s="283"/>
      <c r="AW97" s="283"/>
      <c r="AX97" s="283"/>
      <c r="AY97" s="283"/>
      <c r="AZ97" s="283"/>
      <c r="BA97" s="283"/>
      <c r="BB97" s="283"/>
      <c r="BK97" s="281"/>
      <c r="BL97" s="281"/>
      <c r="BM97" s="281"/>
      <c r="BN97" s="281"/>
      <c r="BO97" s="281"/>
      <c r="BP97" s="281"/>
      <c r="BQ97" s="281"/>
      <c r="BR97" s="281"/>
      <c r="BS97" s="281"/>
      <c r="BT97" s="281"/>
      <c r="BU97" s="281"/>
      <c r="BV97" s="281"/>
      <c r="CU97" s="281"/>
      <c r="CV97" s="281"/>
      <c r="CW97" s="281"/>
      <c r="CX97" s="281"/>
      <c r="CY97" s="281"/>
      <c r="CZ97" s="281"/>
      <c r="DA97" s="281"/>
      <c r="DB97" s="281"/>
      <c r="DC97" s="281"/>
      <c r="DE97" s="281"/>
      <c r="DF97" s="282"/>
      <c r="DG97" s="281"/>
      <c r="DH97" s="281"/>
      <c r="DI97" s="281"/>
      <c r="DJ97" s="282"/>
      <c r="DK97" s="281"/>
      <c r="DL97" s="281"/>
      <c r="DM97" s="283"/>
      <c r="DN97" s="283"/>
      <c r="DO97" s="283"/>
      <c r="DP97" s="283"/>
      <c r="DQ97" s="283"/>
      <c r="DR97" s="283"/>
      <c r="DS97" s="283"/>
      <c r="DT97" s="283"/>
      <c r="DU97" s="283"/>
      <c r="DV97" s="283"/>
      <c r="DW97" s="283"/>
      <c r="DX97" s="283"/>
      <c r="DY97" s="283"/>
      <c r="DZ97" s="283"/>
      <c r="EK97" s="281"/>
      <c r="EL97" s="281"/>
      <c r="EM97" s="281"/>
      <c r="EN97" s="281"/>
      <c r="EO97" s="281"/>
      <c r="EP97" s="281"/>
      <c r="EQ97" s="281"/>
      <c r="ER97" s="281"/>
      <c r="ES97" s="281"/>
      <c r="ET97" s="281"/>
      <c r="EU97" s="281"/>
      <c r="EV97" s="281"/>
      <c r="EW97" s="281"/>
      <c r="EX97" s="281"/>
    </row>
  </sheetData>
  <sheetProtection/>
  <mergeCells count="90">
    <mergeCell ref="AI3:AI4"/>
    <mergeCell ref="AK3:AK4"/>
    <mergeCell ref="AJ3:AJ4"/>
    <mergeCell ref="AA2:AF2"/>
    <mergeCell ref="AH3:AH4"/>
    <mergeCell ref="U2:Z2"/>
    <mergeCell ref="U3:W3"/>
    <mergeCell ref="X3:Z3"/>
    <mergeCell ref="AD3:AF3"/>
    <mergeCell ref="M2:T2"/>
    <mergeCell ref="DY3:DZ3"/>
    <mergeCell ref="DT2:DZ2"/>
    <mergeCell ref="DV3:DX3"/>
    <mergeCell ref="DT3:DU3"/>
    <mergeCell ref="AL3:AL4"/>
    <mergeCell ref="AG3:AG4"/>
    <mergeCell ref="M3:P3"/>
    <mergeCell ref="AM3:AM4"/>
    <mergeCell ref="AA3:AC3"/>
    <mergeCell ref="A5:A10"/>
    <mergeCell ref="F3:F4"/>
    <mergeCell ref="A2:B4"/>
    <mergeCell ref="C3:C4"/>
    <mergeCell ref="E3:E4"/>
    <mergeCell ref="C2:E2"/>
    <mergeCell ref="F2:H2"/>
    <mergeCell ref="D3:D4"/>
    <mergeCell ref="G3:G4"/>
    <mergeCell ref="H3:H4"/>
    <mergeCell ref="A40:B40"/>
    <mergeCell ref="A11:A12"/>
    <mergeCell ref="A38:B38"/>
    <mergeCell ref="A13:A20"/>
    <mergeCell ref="A21:A22"/>
    <mergeCell ref="A39:B39"/>
    <mergeCell ref="A31:A37"/>
    <mergeCell ref="A25:A30"/>
    <mergeCell ref="A23:A24"/>
    <mergeCell ref="AL2:AR2"/>
    <mergeCell ref="AG2:AK2"/>
    <mergeCell ref="J3:J4"/>
    <mergeCell ref="K2:L2"/>
    <mergeCell ref="L3:L4"/>
    <mergeCell ref="K3:K4"/>
    <mergeCell ref="I2:J2"/>
    <mergeCell ref="I3:I4"/>
    <mergeCell ref="AN3:AR3"/>
    <mergeCell ref="Q3:T3"/>
    <mergeCell ref="AU2:AX2"/>
    <mergeCell ref="AY2:BB2"/>
    <mergeCell ref="AT3:AT4"/>
    <mergeCell ref="AS3:AS4"/>
    <mergeCell ref="BA3:BB3"/>
    <mergeCell ref="AU3:AV3"/>
    <mergeCell ref="AS2:AT2"/>
    <mergeCell ref="AW3:AX3"/>
    <mergeCell ref="AY3:AZ3"/>
    <mergeCell ref="EJ2:EJ4"/>
    <mergeCell ref="DE2:DL2"/>
    <mergeCell ref="DE3:DH3"/>
    <mergeCell ref="DI3:DL3"/>
    <mergeCell ref="EA2:EH2"/>
    <mergeCell ref="EA3:ED3"/>
    <mergeCell ref="EE3:EH3"/>
    <mergeCell ref="DM2:DS2"/>
    <mergeCell ref="DM3:DN3"/>
    <mergeCell ref="DO3:DQ3"/>
    <mergeCell ref="BG3:BJ3"/>
    <mergeCell ref="EI2:EI4"/>
    <mergeCell ref="DR3:DS3"/>
    <mergeCell ref="CI2:CT2"/>
    <mergeCell ref="CI3:CN3"/>
    <mergeCell ref="CO3:CT3"/>
    <mergeCell ref="BC2:BJ2"/>
    <mergeCell ref="BW2:CH2"/>
    <mergeCell ref="CC3:CH3"/>
    <mergeCell ref="BC3:BF3"/>
    <mergeCell ref="BW3:CB3"/>
    <mergeCell ref="BN3:BP3"/>
    <mergeCell ref="BQ3:BS3"/>
    <mergeCell ref="BQ2:BV2"/>
    <mergeCell ref="BK2:BP2"/>
    <mergeCell ref="BT3:BV3"/>
    <mergeCell ref="BK3:BM3"/>
    <mergeCell ref="DC2:DD2"/>
    <mergeCell ref="DD3:DD4"/>
    <mergeCell ref="DC3:DC4"/>
    <mergeCell ref="CU2:DB2"/>
    <mergeCell ref="CY3:DB3"/>
    <mergeCell ref="CU3:CX3"/>
  </mergeCells>
  <dataValidations count="2">
    <dataValidation allowBlank="1" showInputMessage="1" showErrorMessage="1" promptTitle="歯周疾患健診" prompt="なし→0&#10;集団単独→1&#10;集団並行→2&#10;個別委託→3" sqref="BK35:BV39 BK5:BV33"/>
    <dataValidation allowBlank="1" showInputMessage="1" showErrorMessage="1" promptTitle="歯周疾患健診" prompt="なし→0&#10;集団単独→1&#10;集団並行→2&#10;個別委託→3" sqref="BK34:BV34">
      <formula1>0</formula1>
      <formula2>0</formula2>
    </dataValidation>
  </dataValidations>
  <printOptions verticalCentered="1"/>
  <pageMargins left="0.5905511811023623" right="0.3937007874015748" top="0.5905511811023623" bottom="0.5905511811023623" header="0.5118110236220472" footer="0.3937007874015748"/>
  <pageSetup fitToWidth="2" horizontalDpi="600" verticalDpi="600" orientation="portrait" paperSize="9" r:id="rId1"/>
  <headerFooter alignWithMargins="0">
    <oddFooter>&amp;C&amp;9－&amp;P－</oddFooter>
  </headerFooter>
  <colBreaks count="4" manualBreakCount="4">
    <brk id="54" max="40" man="1"/>
    <brk id="74" max="40" man="1"/>
    <brk id="98" max="40" man="1"/>
    <brk id="116" max="40" man="1"/>
  </colBreaks>
</worksheet>
</file>

<file path=xl/worksheets/sheet20.xml><?xml version="1.0" encoding="utf-8"?>
<worksheet xmlns="http://schemas.openxmlformats.org/spreadsheetml/2006/main" xmlns:r="http://schemas.openxmlformats.org/officeDocument/2006/relationships">
  <sheetPr>
    <tabColor indexed="13"/>
  </sheetPr>
  <dimension ref="A1:W243"/>
  <sheetViews>
    <sheetView workbookViewId="0" topLeftCell="A1">
      <pane xSplit="3" ySplit="3" topLeftCell="D4" activePane="bottomRight" state="frozen"/>
      <selection pane="topLeft" activeCell="D4" sqref="D4"/>
      <selection pane="topRight" activeCell="D4" sqref="D4"/>
      <selection pane="bottomLeft" activeCell="D4" sqref="D4"/>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00390625" style="1182" customWidth="1"/>
    <col min="11" max="16" width="6.75390625" style="1179" customWidth="1"/>
    <col min="17" max="17" width="1.0039062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787</v>
      </c>
      <c r="B1" s="1322"/>
      <c r="C1" s="1322"/>
      <c r="D1" s="1323"/>
      <c r="E1" s="1323"/>
      <c r="F1" s="1323"/>
      <c r="G1" s="1323"/>
      <c r="H1" s="1323"/>
      <c r="I1" s="1323"/>
      <c r="J1" s="1323"/>
      <c r="K1" s="1324"/>
      <c r="L1" s="1324"/>
      <c r="M1" s="1324"/>
      <c r="N1" s="1324"/>
      <c r="O1" s="1324"/>
      <c r="P1" s="1324"/>
      <c r="Q1" s="1324"/>
      <c r="R1" s="1323"/>
      <c r="S1" s="1323"/>
      <c r="T1" s="1323"/>
      <c r="U1" s="1323"/>
      <c r="V1" s="1323"/>
      <c r="W1" s="1084" t="s">
        <v>775</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7" t="s">
        <v>721</v>
      </c>
      <c r="E3" s="1097" t="s">
        <v>722</v>
      </c>
      <c r="F3" s="1097" t="s">
        <v>723</v>
      </c>
      <c r="G3" s="1097" t="s">
        <v>724</v>
      </c>
      <c r="H3" s="1097" t="s">
        <v>725</v>
      </c>
      <c r="I3" s="1097" t="s">
        <v>796</v>
      </c>
      <c r="J3" s="1325"/>
      <c r="K3" s="1097" t="s">
        <v>721</v>
      </c>
      <c r="L3" s="1097" t="s">
        <v>722</v>
      </c>
      <c r="M3" s="1097" t="s">
        <v>723</v>
      </c>
      <c r="N3" s="1097" t="s">
        <v>724</v>
      </c>
      <c r="O3" s="1097" t="s">
        <v>725</v>
      </c>
      <c r="P3" s="1098" t="s">
        <v>796</v>
      </c>
      <c r="Q3" s="1325"/>
      <c r="R3" s="1097" t="s">
        <v>721</v>
      </c>
      <c r="S3" s="1097" t="s">
        <v>722</v>
      </c>
      <c r="T3" s="1097" t="s">
        <v>723</v>
      </c>
      <c r="U3" s="1097" t="s">
        <v>724</v>
      </c>
      <c r="V3" s="1097" t="s">
        <v>725</v>
      </c>
      <c r="W3" s="1097" t="s">
        <v>796</v>
      </c>
    </row>
    <row r="4" spans="1:23" s="1108" customFormat="1" ht="12" customHeight="1">
      <c r="A4" s="1100"/>
      <c r="B4" s="1101">
        <v>1</v>
      </c>
      <c r="C4" s="1102" t="s">
        <v>797</v>
      </c>
      <c r="D4" s="1104" t="s">
        <v>852</v>
      </c>
      <c r="E4" s="1104" t="s">
        <v>776</v>
      </c>
      <c r="F4" s="1104" t="s">
        <v>776</v>
      </c>
      <c r="G4" s="1104" t="s">
        <v>776</v>
      </c>
      <c r="H4" s="1104" t="s">
        <v>776</v>
      </c>
      <c r="I4" s="1113" t="s">
        <v>851</v>
      </c>
      <c r="J4" s="1326"/>
      <c r="K4" s="1104" t="s">
        <v>776</v>
      </c>
      <c r="L4" s="1104" t="s">
        <v>776</v>
      </c>
      <c r="M4" s="1104" t="s">
        <v>776</v>
      </c>
      <c r="N4" s="1104" t="s">
        <v>776</v>
      </c>
      <c r="O4" s="1104" t="s">
        <v>776</v>
      </c>
      <c r="P4" s="1113" t="s">
        <v>851</v>
      </c>
      <c r="Q4" s="1326"/>
      <c r="R4" s="1104" t="s">
        <v>776</v>
      </c>
      <c r="S4" s="1104" t="s">
        <v>776</v>
      </c>
      <c r="T4" s="1104" t="s">
        <v>776</v>
      </c>
      <c r="U4" s="1104" t="s">
        <v>776</v>
      </c>
      <c r="V4" s="1104" t="s">
        <v>776</v>
      </c>
      <c r="W4" s="1113" t="s">
        <v>851</v>
      </c>
    </row>
    <row r="5" spans="1:23" s="1108" customFormat="1" ht="12" customHeight="1">
      <c r="A5" s="1109"/>
      <c r="B5" s="1110">
        <v>2</v>
      </c>
      <c r="C5" s="1111" t="s">
        <v>799</v>
      </c>
      <c r="D5" s="1113" t="s">
        <v>838</v>
      </c>
      <c r="E5" s="1113" t="s">
        <v>776</v>
      </c>
      <c r="F5" s="1113" t="s">
        <v>776</v>
      </c>
      <c r="G5" s="1113" t="s">
        <v>776</v>
      </c>
      <c r="H5" s="1113" t="s">
        <v>776</v>
      </c>
      <c r="I5" s="1113" t="s">
        <v>800</v>
      </c>
      <c r="J5" s="1113"/>
      <c r="K5" s="1113" t="s">
        <v>776</v>
      </c>
      <c r="L5" s="1113" t="s">
        <v>776</v>
      </c>
      <c r="M5" s="1113" t="s">
        <v>776</v>
      </c>
      <c r="N5" s="1113" t="s">
        <v>776</v>
      </c>
      <c r="O5" s="1113" t="s">
        <v>776</v>
      </c>
      <c r="P5" s="1113" t="s">
        <v>800</v>
      </c>
      <c r="Q5" s="1113"/>
      <c r="R5" s="1113" t="s">
        <v>776</v>
      </c>
      <c r="S5" s="1113" t="s">
        <v>776</v>
      </c>
      <c r="T5" s="1113" t="s">
        <v>776</v>
      </c>
      <c r="U5" s="1113" t="s">
        <v>776</v>
      </c>
      <c r="V5" s="1113" t="s">
        <v>776</v>
      </c>
      <c r="W5" s="1113" t="s">
        <v>800</v>
      </c>
    </row>
    <row r="6" spans="1:23" s="1108" customFormat="1" ht="12" customHeight="1">
      <c r="A6" s="1109"/>
      <c r="B6" s="1110">
        <v>3</v>
      </c>
      <c r="C6" s="1111" t="s">
        <v>835</v>
      </c>
      <c r="D6" s="1113">
        <v>1</v>
      </c>
      <c r="E6" s="1113">
        <v>0</v>
      </c>
      <c r="F6" s="1113">
        <v>2</v>
      </c>
      <c r="G6" s="1113">
        <v>3</v>
      </c>
      <c r="H6" s="1113">
        <v>6</v>
      </c>
      <c r="I6" s="1113" t="s">
        <v>800</v>
      </c>
      <c r="J6" s="1113"/>
      <c r="K6" s="1115">
        <v>1</v>
      </c>
      <c r="L6" s="1277" t="s">
        <v>800</v>
      </c>
      <c r="M6" s="1115">
        <v>2</v>
      </c>
      <c r="N6" s="1115">
        <v>0</v>
      </c>
      <c r="O6" s="1115">
        <v>3</v>
      </c>
      <c r="P6" s="1113" t="s">
        <v>800</v>
      </c>
      <c r="Q6" s="1113"/>
      <c r="R6" s="1115">
        <v>0</v>
      </c>
      <c r="S6" s="1115">
        <v>0</v>
      </c>
      <c r="T6" s="1115">
        <v>0</v>
      </c>
      <c r="U6" s="1115">
        <v>3</v>
      </c>
      <c r="V6" s="1115">
        <v>3</v>
      </c>
      <c r="W6" s="1113" t="s">
        <v>800</v>
      </c>
    </row>
    <row r="7" spans="1:23" s="1108" customFormat="1" ht="12" customHeight="1">
      <c r="A7" s="1109"/>
      <c r="B7" s="1110">
        <v>4</v>
      </c>
      <c r="C7" s="1111" t="s">
        <v>802</v>
      </c>
      <c r="D7" s="1113" t="s">
        <v>776</v>
      </c>
      <c r="E7" s="1113" t="s">
        <v>776</v>
      </c>
      <c r="F7" s="1113" t="s">
        <v>776</v>
      </c>
      <c r="G7" s="1113" t="s">
        <v>803</v>
      </c>
      <c r="H7" s="1113" t="s">
        <v>776</v>
      </c>
      <c r="I7" s="1113" t="s">
        <v>776</v>
      </c>
      <c r="J7" s="1113"/>
      <c r="K7" s="1113" t="s">
        <v>776</v>
      </c>
      <c r="L7" s="1112" t="s">
        <v>776</v>
      </c>
      <c r="M7" s="1113" t="s">
        <v>776</v>
      </c>
      <c r="N7" s="1113" t="s">
        <v>803</v>
      </c>
      <c r="O7" s="1113" t="s">
        <v>776</v>
      </c>
      <c r="P7" s="1113" t="s">
        <v>776</v>
      </c>
      <c r="Q7" s="1113"/>
      <c r="R7" s="1113" t="s">
        <v>776</v>
      </c>
      <c r="S7" s="1113" t="s">
        <v>776</v>
      </c>
      <c r="T7" s="1113" t="s">
        <v>776</v>
      </c>
      <c r="U7" s="1113" t="s">
        <v>803</v>
      </c>
      <c r="V7" s="1113" t="s">
        <v>776</v>
      </c>
      <c r="W7" s="1113" t="s">
        <v>776</v>
      </c>
    </row>
    <row r="8" spans="1:23" s="1108" customFormat="1" ht="12" customHeight="1">
      <c r="A8" s="1109"/>
      <c r="B8" s="1110">
        <v>5</v>
      </c>
      <c r="C8" s="1111" t="s">
        <v>804</v>
      </c>
      <c r="D8" s="1113" t="s">
        <v>776</v>
      </c>
      <c r="E8" s="1113" t="s">
        <v>776</v>
      </c>
      <c r="F8" s="1113" t="s">
        <v>776</v>
      </c>
      <c r="G8" s="1113" t="s">
        <v>805</v>
      </c>
      <c r="H8" s="1113" t="s">
        <v>776</v>
      </c>
      <c r="I8" s="1113" t="s">
        <v>776</v>
      </c>
      <c r="J8" s="1113"/>
      <c r="K8" s="1113" t="s">
        <v>776</v>
      </c>
      <c r="L8" s="1113" t="s">
        <v>776</v>
      </c>
      <c r="M8" s="1113" t="s">
        <v>776</v>
      </c>
      <c r="N8" s="1113" t="s">
        <v>805</v>
      </c>
      <c r="O8" s="1113" t="s">
        <v>776</v>
      </c>
      <c r="P8" s="1113" t="s">
        <v>776</v>
      </c>
      <c r="Q8" s="1113"/>
      <c r="R8" s="1113" t="s">
        <v>776</v>
      </c>
      <c r="S8" s="1113" t="s">
        <v>776</v>
      </c>
      <c r="T8" s="1113" t="s">
        <v>776</v>
      </c>
      <c r="U8" s="1113" t="s">
        <v>805</v>
      </c>
      <c r="V8" s="1113" t="s">
        <v>776</v>
      </c>
      <c r="W8" s="1113" t="s">
        <v>776</v>
      </c>
    </row>
    <row r="9" spans="1:23" s="1108" customFormat="1" ht="12" customHeight="1">
      <c r="A9" s="1109"/>
      <c r="B9" s="1110">
        <v>6</v>
      </c>
      <c r="C9" s="1111" t="s">
        <v>806</v>
      </c>
      <c r="D9" s="1113" t="s">
        <v>776</v>
      </c>
      <c r="E9" s="1113" t="s">
        <v>776</v>
      </c>
      <c r="F9" s="1113" t="s">
        <v>776</v>
      </c>
      <c r="G9" s="1113" t="s">
        <v>776</v>
      </c>
      <c r="H9" s="1113" t="s">
        <v>776</v>
      </c>
      <c r="I9" s="1113" t="s">
        <v>776</v>
      </c>
      <c r="J9" s="1113"/>
      <c r="K9" s="1113" t="s">
        <v>776</v>
      </c>
      <c r="L9" s="1113" t="s">
        <v>776</v>
      </c>
      <c r="M9" s="1113" t="s">
        <v>776</v>
      </c>
      <c r="N9" s="1113" t="s">
        <v>776</v>
      </c>
      <c r="O9" s="1113" t="s">
        <v>776</v>
      </c>
      <c r="P9" s="1113" t="s">
        <v>776</v>
      </c>
      <c r="Q9" s="1113"/>
      <c r="R9" s="1113" t="s">
        <v>776</v>
      </c>
      <c r="S9" s="1113" t="s">
        <v>776</v>
      </c>
      <c r="T9" s="1113" t="s">
        <v>776</v>
      </c>
      <c r="U9" s="1113" t="s">
        <v>776</v>
      </c>
      <c r="V9" s="1113" t="s">
        <v>776</v>
      </c>
      <c r="W9" s="1113" t="s">
        <v>776</v>
      </c>
    </row>
    <row r="10" spans="1:23" s="1108" customFormat="1" ht="12" customHeight="1">
      <c r="A10" s="1109"/>
      <c r="B10" s="1110">
        <v>7</v>
      </c>
      <c r="C10" s="1111" t="s">
        <v>807</v>
      </c>
      <c r="D10" s="1113" t="s">
        <v>776</v>
      </c>
      <c r="E10" s="1113" t="s">
        <v>776</v>
      </c>
      <c r="F10" s="1113" t="s">
        <v>776</v>
      </c>
      <c r="G10" s="1113" t="s">
        <v>776</v>
      </c>
      <c r="H10" s="1113" t="s">
        <v>776</v>
      </c>
      <c r="I10" s="1113" t="s">
        <v>851</v>
      </c>
      <c r="J10" s="1113"/>
      <c r="K10" s="1113" t="s">
        <v>776</v>
      </c>
      <c r="L10" s="1113" t="s">
        <v>776</v>
      </c>
      <c r="M10" s="1113" t="s">
        <v>776</v>
      </c>
      <c r="N10" s="1113" t="s">
        <v>776</v>
      </c>
      <c r="O10" s="1113" t="s">
        <v>776</v>
      </c>
      <c r="P10" s="1113" t="s">
        <v>851</v>
      </c>
      <c r="Q10" s="1113"/>
      <c r="R10" s="1113" t="s">
        <v>776</v>
      </c>
      <c r="S10" s="1113" t="s">
        <v>776</v>
      </c>
      <c r="T10" s="1113" t="s">
        <v>776</v>
      </c>
      <c r="U10" s="1113" t="s">
        <v>776</v>
      </c>
      <c r="V10" s="1113" t="s">
        <v>776</v>
      </c>
      <c r="W10" s="1113" t="s">
        <v>851</v>
      </c>
    </row>
    <row r="11" spans="1:23" s="1108" customFormat="1" ht="12" customHeight="1">
      <c r="A11" s="1109"/>
      <c r="B11" s="1110">
        <v>8</v>
      </c>
      <c r="C11" s="1111" t="s">
        <v>809</v>
      </c>
      <c r="D11" s="1113" t="s">
        <v>776</v>
      </c>
      <c r="E11" s="1113" t="s">
        <v>776</v>
      </c>
      <c r="F11" s="1113" t="s">
        <v>776</v>
      </c>
      <c r="G11" s="1113" t="s">
        <v>776</v>
      </c>
      <c r="H11" s="1113" t="s">
        <v>776</v>
      </c>
      <c r="I11" s="1113" t="s">
        <v>776</v>
      </c>
      <c r="J11" s="1113"/>
      <c r="K11" s="1113" t="s">
        <v>776</v>
      </c>
      <c r="L11" s="1113" t="s">
        <v>776</v>
      </c>
      <c r="M11" s="1113" t="s">
        <v>776</v>
      </c>
      <c r="N11" s="1113" t="s">
        <v>776</v>
      </c>
      <c r="O11" s="1113" t="s">
        <v>776</v>
      </c>
      <c r="P11" s="1113" t="s">
        <v>776</v>
      </c>
      <c r="Q11" s="1113"/>
      <c r="R11" s="1113" t="s">
        <v>776</v>
      </c>
      <c r="S11" s="1113" t="s">
        <v>776</v>
      </c>
      <c r="T11" s="1113" t="s">
        <v>776</v>
      </c>
      <c r="U11" s="1113" t="s">
        <v>776</v>
      </c>
      <c r="V11" s="1113" t="s">
        <v>776</v>
      </c>
      <c r="W11" s="1113" t="s">
        <v>776</v>
      </c>
    </row>
    <row r="12" spans="1:23" s="1108" customFormat="1" ht="12" customHeight="1">
      <c r="A12" s="1109"/>
      <c r="B12" s="1110">
        <v>9</v>
      </c>
      <c r="C12" s="1111" t="s">
        <v>836</v>
      </c>
      <c r="D12" s="1113" t="s">
        <v>776</v>
      </c>
      <c r="E12" s="1113" t="s">
        <v>776</v>
      </c>
      <c r="F12" s="1113" t="s">
        <v>776</v>
      </c>
      <c r="G12" s="1113" t="s">
        <v>776</v>
      </c>
      <c r="H12" s="1113" t="s">
        <v>776</v>
      </c>
      <c r="I12" s="1113" t="s">
        <v>776</v>
      </c>
      <c r="J12" s="1113"/>
      <c r="K12" s="1113" t="s">
        <v>776</v>
      </c>
      <c r="L12" s="1113" t="s">
        <v>776</v>
      </c>
      <c r="M12" s="1113" t="s">
        <v>776</v>
      </c>
      <c r="N12" s="1113" t="s">
        <v>776</v>
      </c>
      <c r="O12" s="1113" t="s">
        <v>776</v>
      </c>
      <c r="P12" s="1113" t="s">
        <v>851</v>
      </c>
      <c r="Q12" s="1113"/>
      <c r="R12" s="1113" t="s">
        <v>776</v>
      </c>
      <c r="S12" s="1113" t="s">
        <v>776</v>
      </c>
      <c r="T12" s="1113" t="s">
        <v>776</v>
      </c>
      <c r="U12" s="1113" t="s">
        <v>776</v>
      </c>
      <c r="V12" s="1113" t="s">
        <v>776</v>
      </c>
      <c r="W12" s="1113" t="s">
        <v>851</v>
      </c>
    </row>
    <row r="13" spans="1:23" s="1108" customFormat="1" ht="12" customHeight="1">
      <c r="A13" s="1109"/>
      <c r="B13" s="1110">
        <v>10</v>
      </c>
      <c r="C13" s="1111" t="s">
        <v>812</v>
      </c>
      <c r="D13" s="1113" t="s">
        <v>776</v>
      </c>
      <c r="E13" s="1113" t="s">
        <v>776</v>
      </c>
      <c r="F13" s="1113" t="s">
        <v>776</v>
      </c>
      <c r="G13" s="1113" t="s">
        <v>776</v>
      </c>
      <c r="H13" s="1113" t="s">
        <v>776</v>
      </c>
      <c r="I13" s="1113" t="s">
        <v>776</v>
      </c>
      <c r="J13" s="1113"/>
      <c r="K13" s="1113" t="s">
        <v>776</v>
      </c>
      <c r="L13" s="1113" t="s">
        <v>776</v>
      </c>
      <c r="M13" s="1113" t="s">
        <v>776</v>
      </c>
      <c r="N13" s="1113" t="s">
        <v>776</v>
      </c>
      <c r="O13" s="1113" t="s">
        <v>776</v>
      </c>
      <c r="P13" s="1113" t="s">
        <v>776</v>
      </c>
      <c r="Q13" s="1113"/>
      <c r="R13" s="1113" t="s">
        <v>776</v>
      </c>
      <c r="S13" s="1113" t="s">
        <v>776</v>
      </c>
      <c r="T13" s="1113" t="s">
        <v>776</v>
      </c>
      <c r="U13" s="1113" t="s">
        <v>776</v>
      </c>
      <c r="V13" s="1113" t="s">
        <v>776</v>
      </c>
      <c r="W13" s="1113" t="s">
        <v>776</v>
      </c>
    </row>
    <row r="14" spans="1:23" s="1108" customFormat="1" ht="12" customHeight="1">
      <c r="A14" s="1109"/>
      <c r="B14" s="1110">
        <v>11</v>
      </c>
      <c r="C14" s="1111" t="s">
        <v>813</v>
      </c>
      <c r="D14" s="1113" t="s">
        <v>776</v>
      </c>
      <c r="E14" s="1113" t="s">
        <v>776</v>
      </c>
      <c r="F14" s="1113" t="s">
        <v>776</v>
      </c>
      <c r="G14" s="1113" t="s">
        <v>776</v>
      </c>
      <c r="H14" s="1113" t="s">
        <v>776</v>
      </c>
      <c r="I14" s="1113" t="s">
        <v>776</v>
      </c>
      <c r="J14" s="1113"/>
      <c r="K14" s="1113" t="s">
        <v>776</v>
      </c>
      <c r="L14" s="1113" t="s">
        <v>776</v>
      </c>
      <c r="M14" s="1113" t="s">
        <v>776</v>
      </c>
      <c r="N14" s="1113" t="s">
        <v>776</v>
      </c>
      <c r="O14" s="1113" t="s">
        <v>776</v>
      </c>
      <c r="P14" s="1113" t="s">
        <v>776</v>
      </c>
      <c r="Q14" s="1113"/>
      <c r="R14" s="1113" t="s">
        <v>776</v>
      </c>
      <c r="S14" s="1113" t="s">
        <v>776</v>
      </c>
      <c r="T14" s="1113" t="s">
        <v>776</v>
      </c>
      <c r="U14" s="1113" t="s">
        <v>776</v>
      </c>
      <c r="V14" s="1113" t="s">
        <v>776</v>
      </c>
      <c r="W14" s="1113" t="s">
        <v>776</v>
      </c>
    </row>
    <row r="15" spans="1:23" s="1108" customFormat="1" ht="12" customHeight="1">
      <c r="A15" s="1109"/>
      <c r="B15" s="1110">
        <v>12</v>
      </c>
      <c r="C15" s="1111" t="s">
        <v>814</v>
      </c>
      <c r="D15" s="1113" t="s">
        <v>776</v>
      </c>
      <c r="E15" s="1113" t="s">
        <v>776</v>
      </c>
      <c r="F15" s="1113" t="s">
        <v>776</v>
      </c>
      <c r="G15" s="1113" t="s">
        <v>776</v>
      </c>
      <c r="H15" s="1113" t="s">
        <v>776</v>
      </c>
      <c r="I15" s="1113" t="s">
        <v>776</v>
      </c>
      <c r="J15" s="1113"/>
      <c r="K15" s="1113" t="s">
        <v>776</v>
      </c>
      <c r="L15" s="1113" t="s">
        <v>776</v>
      </c>
      <c r="M15" s="1113" t="s">
        <v>776</v>
      </c>
      <c r="N15" s="1113" t="s">
        <v>776</v>
      </c>
      <c r="O15" s="1113" t="s">
        <v>776</v>
      </c>
      <c r="P15" s="1113" t="s">
        <v>776</v>
      </c>
      <c r="Q15" s="1113"/>
      <c r="R15" s="1113" t="s">
        <v>776</v>
      </c>
      <c r="S15" s="1113" t="s">
        <v>776</v>
      </c>
      <c r="T15" s="1113" t="s">
        <v>776</v>
      </c>
      <c r="U15" s="1113" t="s">
        <v>776</v>
      </c>
      <c r="V15" s="1113" t="s">
        <v>776</v>
      </c>
      <c r="W15" s="1113" t="s">
        <v>776</v>
      </c>
    </row>
    <row r="16" spans="1:23" s="1108" customFormat="1" ht="12" customHeight="1">
      <c r="A16" s="1109"/>
      <c r="B16" s="1110">
        <v>13</v>
      </c>
      <c r="C16" s="1111" t="s">
        <v>815</v>
      </c>
      <c r="D16" s="1113">
        <v>4</v>
      </c>
      <c r="E16" s="1113">
        <v>5</v>
      </c>
      <c r="F16" s="1113">
        <v>10</v>
      </c>
      <c r="G16" s="1113">
        <v>18</v>
      </c>
      <c r="H16" s="1113">
        <v>37</v>
      </c>
      <c r="I16" s="1113" t="s">
        <v>760</v>
      </c>
      <c r="J16" s="1113"/>
      <c r="K16" s="1115">
        <v>2</v>
      </c>
      <c r="L16" s="1115">
        <v>1</v>
      </c>
      <c r="M16" s="1115">
        <v>5</v>
      </c>
      <c r="N16" s="1115">
        <v>8</v>
      </c>
      <c r="O16" s="1115">
        <f>IF(SUM(K16:N16)=0,"",SUM(K16:N16))</f>
        <v>16</v>
      </c>
      <c r="P16" s="1113" t="s">
        <v>760</v>
      </c>
      <c r="Q16" s="1113"/>
      <c r="R16" s="1115">
        <v>2</v>
      </c>
      <c r="S16" s="1115">
        <v>4</v>
      </c>
      <c r="T16" s="1115">
        <v>5</v>
      </c>
      <c r="U16" s="1115">
        <v>10</v>
      </c>
      <c r="V16" s="1115">
        <f>IF(SUM(R16:U16)=0,"",SUM(R16:U16))</f>
        <v>21</v>
      </c>
      <c r="W16" s="1113" t="s">
        <v>760</v>
      </c>
    </row>
    <row r="17" spans="1:23" s="1108" customFormat="1" ht="12" customHeight="1">
      <c r="A17" s="1109"/>
      <c r="B17" s="1110">
        <v>14</v>
      </c>
      <c r="C17" s="1111" t="s">
        <v>816</v>
      </c>
      <c r="D17" s="1113" t="s">
        <v>776</v>
      </c>
      <c r="E17" s="1113" t="s">
        <v>776</v>
      </c>
      <c r="F17" s="1113" t="s">
        <v>776</v>
      </c>
      <c r="G17" s="1113" t="s">
        <v>776</v>
      </c>
      <c r="H17" s="1113" t="s">
        <v>776</v>
      </c>
      <c r="I17" s="1113" t="s">
        <v>776</v>
      </c>
      <c r="J17" s="1113"/>
      <c r="K17" s="1113" t="s">
        <v>776</v>
      </c>
      <c r="L17" s="1113" t="s">
        <v>776</v>
      </c>
      <c r="M17" s="1113" t="s">
        <v>776</v>
      </c>
      <c r="N17" s="1113" t="s">
        <v>776</v>
      </c>
      <c r="O17" s="1113" t="s">
        <v>776</v>
      </c>
      <c r="P17" s="1113" t="s">
        <v>776</v>
      </c>
      <c r="Q17" s="1113"/>
      <c r="R17" s="1113" t="s">
        <v>776</v>
      </c>
      <c r="S17" s="1113" t="s">
        <v>776</v>
      </c>
      <c r="T17" s="1113" t="s">
        <v>776</v>
      </c>
      <c r="U17" s="1113" t="s">
        <v>776</v>
      </c>
      <c r="V17" s="1113" t="s">
        <v>776</v>
      </c>
      <c r="W17" s="1113" t="s">
        <v>776</v>
      </c>
    </row>
    <row r="18" spans="1:23" s="1108" customFormat="1" ht="12" customHeight="1">
      <c r="A18" s="1109"/>
      <c r="B18" s="1110">
        <v>15</v>
      </c>
      <c r="C18" s="1111" t="s">
        <v>817</v>
      </c>
      <c r="D18" s="1113" t="s">
        <v>776</v>
      </c>
      <c r="E18" s="1113" t="s">
        <v>776</v>
      </c>
      <c r="F18" s="1113" t="s">
        <v>776</v>
      </c>
      <c r="G18" s="1113" t="s">
        <v>776</v>
      </c>
      <c r="H18" s="1113" t="s">
        <v>776</v>
      </c>
      <c r="I18" s="1113" t="s">
        <v>805</v>
      </c>
      <c r="J18" s="1113"/>
      <c r="K18" s="1113" t="s">
        <v>776</v>
      </c>
      <c r="L18" s="1113" t="s">
        <v>776</v>
      </c>
      <c r="M18" s="1113" t="s">
        <v>776</v>
      </c>
      <c r="N18" s="1113" t="s">
        <v>776</v>
      </c>
      <c r="O18" s="1113" t="s">
        <v>776</v>
      </c>
      <c r="P18" s="1113" t="s">
        <v>805</v>
      </c>
      <c r="Q18" s="1113"/>
      <c r="R18" s="1113" t="s">
        <v>776</v>
      </c>
      <c r="S18" s="1113" t="s">
        <v>776</v>
      </c>
      <c r="T18" s="1113" t="s">
        <v>776</v>
      </c>
      <c r="U18" s="1113" t="s">
        <v>776</v>
      </c>
      <c r="V18" s="1113" t="s">
        <v>776</v>
      </c>
      <c r="W18" s="1113" t="s">
        <v>805</v>
      </c>
    </row>
    <row r="19" spans="1:23" s="1108" customFormat="1" ht="12" customHeight="1">
      <c r="A19" s="1109"/>
      <c r="B19" s="1110">
        <v>16</v>
      </c>
      <c r="C19" s="1111" t="s">
        <v>818</v>
      </c>
      <c r="D19" s="1113">
        <v>2</v>
      </c>
      <c r="E19" s="1113">
        <v>1</v>
      </c>
      <c r="F19" s="1113">
        <v>5</v>
      </c>
      <c r="G19" s="1113">
        <v>2</v>
      </c>
      <c r="H19" s="1113">
        <v>10</v>
      </c>
      <c r="I19" s="1113">
        <v>170</v>
      </c>
      <c r="J19" s="1113"/>
      <c r="K19" s="1115">
        <v>0</v>
      </c>
      <c r="L19" s="1115">
        <v>0</v>
      </c>
      <c r="M19" s="1115">
        <v>1</v>
      </c>
      <c r="N19" s="1115">
        <v>0</v>
      </c>
      <c r="O19" s="1115">
        <v>1</v>
      </c>
      <c r="P19" s="1121">
        <v>63</v>
      </c>
      <c r="Q19" s="1113"/>
      <c r="R19" s="1115">
        <v>2</v>
      </c>
      <c r="S19" s="1115">
        <v>1</v>
      </c>
      <c r="T19" s="1115">
        <v>4</v>
      </c>
      <c r="U19" s="1115">
        <v>2</v>
      </c>
      <c r="V19" s="1115">
        <v>9</v>
      </c>
      <c r="W19" s="1121">
        <v>107</v>
      </c>
    </row>
    <row r="20" spans="1:23" s="1108" customFormat="1" ht="12" customHeight="1">
      <c r="A20" s="1109"/>
      <c r="B20" s="1110">
        <v>17</v>
      </c>
      <c r="C20" s="1111" t="s">
        <v>794</v>
      </c>
      <c r="D20" s="1113" t="s">
        <v>776</v>
      </c>
      <c r="E20" s="1113" t="s">
        <v>776</v>
      </c>
      <c r="F20" s="1113" t="s">
        <v>776</v>
      </c>
      <c r="G20" s="1113" t="s">
        <v>776</v>
      </c>
      <c r="H20" s="1113" t="s">
        <v>776</v>
      </c>
      <c r="I20" s="1113" t="s">
        <v>776</v>
      </c>
      <c r="J20" s="1113"/>
      <c r="K20" s="1113" t="s">
        <v>776</v>
      </c>
      <c r="L20" s="1113" t="s">
        <v>776</v>
      </c>
      <c r="M20" s="1113" t="s">
        <v>776</v>
      </c>
      <c r="N20" s="1113" t="s">
        <v>776</v>
      </c>
      <c r="O20" s="1113" t="s">
        <v>776</v>
      </c>
      <c r="P20" s="1113" t="s">
        <v>776</v>
      </c>
      <c r="Q20" s="1113"/>
      <c r="R20" s="1113" t="s">
        <v>776</v>
      </c>
      <c r="S20" s="1113" t="s">
        <v>776</v>
      </c>
      <c r="T20" s="1113" t="s">
        <v>776</v>
      </c>
      <c r="U20" s="1113" t="s">
        <v>776</v>
      </c>
      <c r="V20" s="1113" t="s">
        <v>776</v>
      </c>
      <c r="W20" s="1113" t="s">
        <v>776</v>
      </c>
    </row>
    <row r="21" spans="1:23" s="1108" customFormat="1" ht="12" customHeight="1">
      <c r="A21" s="1109"/>
      <c r="B21" s="1110">
        <v>18</v>
      </c>
      <c r="C21" s="1111" t="s">
        <v>795</v>
      </c>
      <c r="D21" s="1113" t="s">
        <v>776</v>
      </c>
      <c r="E21" s="1113" t="s">
        <v>776</v>
      </c>
      <c r="F21" s="1113" t="s">
        <v>776</v>
      </c>
      <c r="G21" s="1113" t="s">
        <v>776</v>
      </c>
      <c r="H21" s="1113" t="s">
        <v>776</v>
      </c>
      <c r="I21" s="1113" t="s">
        <v>851</v>
      </c>
      <c r="J21" s="1113"/>
      <c r="K21" s="1113" t="s">
        <v>776</v>
      </c>
      <c r="L21" s="1113" t="s">
        <v>776</v>
      </c>
      <c r="M21" s="1113" t="s">
        <v>776</v>
      </c>
      <c r="N21" s="1113" t="s">
        <v>776</v>
      </c>
      <c r="O21" s="1113" t="s">
        <v>776</v>
      </c>
      <c r="P21" s="1113" t="s">
        <v>851</v>
      </c>
      <c r="Q21" s="1113"/>
      <c r="R21" s="1113" t="s">
        <v>776</v>
      </c>
      <c r="S21" s="1113" t="s">
        <v>776</v>
      </c>
      <c r="T21" s="1113" t="s">
        <v>776</v>
      </c>
      <c r="U21" s="1113" t="s">
        <v>776</v>
      </c>
      <c r="V21" s="1113" t="s">
        <v>776</v>
      </c>
      <c r="W21" s="1113" t="s">
        <v>851</v>
      </c>
    </row>
    <row r="22" spans="1:23" s="1108" customFormat="1" ht="12" customHeight="1">
      <c r="A22" s="1109"/>
      <c r="B22" s="1110">
        <v>19</v>
      </c>
      <c r="C22" s="1111" t="s">
        <v>819</v>
      </c>
      <c r="D22" s="1113" t="s">
        <v>776</v>
      </c>
      <c r="E22" s="1113" t="s">
        <v>776</v>
      </c>
      <c r="F22" s="1113" t="s">
        <v>776</v>
      </c>
      <c r="G22" s="1113" t="s">
        <v>776</v>
      </c>
      <c r="H22" s="1113" t="s">
        <v>776</v>
      </c>
      <c r="I22" s="1113" t="s">
        <v>776</v>
      </c>
      <c r="J22" s="1113"/>
      <c r="K22" s="1113" t="s">
        <v>776</v>
      </c>
      <c r="L22" s="1113" t="s">
        <v>776</v>
      </c>
      <c r="M22" s="1113" t="s">
        <v>776</v>
      </c>
      <c r="N22" s="1113" t="s">
        <v>776</v>
      </c>
      <c r="O22" s="1113" t="s">
        <v>776</v>
      </c>
      <c r="P22" s="1113" t="s">
        <v>776</v>
      </c>
      <c r="Q22" s="1113"/>
      <c r="R22" s="1113" t="s">
        <v>776</v>
      </c>
      <c r="S22" s="1113" t="s">
        <v>776</v>
      </c>
      <c r="T22" s="1113" t="s">
        <v>776</v>
      </c>
      <c r="U22" s="1113" t="s">
        <v>776</v>
      </c>
      <c r="V22" s="1113" t="s">
        <v>776</v>
      </c>
      <c r="W22" s="1113" t="s">
        <v>776</v>
      </c>
    </row>
    <row r="23" spans="1:23" s="1108" customFormat="1" ht="12" customHeight="1">
      <c r="A23" s="1109"/>
      <c r="B23" s="1110">
        <v>20</v>
      </c>
      <c r="C23" s="1111" t="s">
        <v>820</v>
      </c>
      <c r="D23" s="1113" t="s">
        <v>776</v>
      </c>
      <c r="E23" s="1113" t="s">
        <v>776</v>
      </c>
      <c r="F23" s="1113" t="s">
        <v>776</v>
      </c>
      <c r="G23" s="1113" t="s">
        <v>776</v>
      </c>
      <c r="H23" s="1113" t="s">
        <v>776</v>
      </c>
      <c r="I23" s="1113" t="s">
        <v>776</v>
      </c>
      <c r="J23" s="1113"/>
      <c r="K23" s="1113" t="s">
        <v>776</v>
      </c>
      <c r="L23" s="1113" t="s">
        <v>776</v>
      </c>
      <c r="M23" s="1113" t="s">
        <v>776</v>
      </c>
      <c r="N23" s="1113" t="s">
        <v>776</v>
      </c>
      <c r="O23" s="1113" t="s">
        <v>776</v>
      </c>
      <c r="P23" s="1113" t="s">
        <v>776</v>
      </c>
      <c r="Q23" s="1113"/>
      <c r="R23" s="1113" t="s">
        <v>776</v>
      </c>
      <c r="S23" s="1113" t="s">
        <v>776</v>
      </c>
      <c r="T23" s="1113" t="s">
        <v>776</v>
      </c>
      <c r="U23" s="1113" t="s">
        <v>776</v>
      </c>
      <c r="V23" s="1113" t="s">
        <v>776</v>
      </c>
      <c r="W23" s="1113" t="s">
        <v>776</v>
      </c>
    </row>
    <row r="24" spans="1:23" s="1108" customFormat="1" ht="12" customHeight="1">
      <c r="A24" s="1109"/>
      <c r="B24" s="1110">
        <v>21</v>
      </c>
      <c r="C24" s="1111" t="s">
        <v>821</v>
      </c>
      <c r="D24" s="1113" t="s">
        <v>776</v>
      </c>
      <c r="E24" s="1113" t="s">
        <v>776</v>
      </c>
      <c r="F24" s="1113" t="s">
        <v>776</v>
      </c>
      <c r="G24" s="1113" t="s">
        <v>776</v>
      </c>
      <c r="H24" s="1113" t="s">
        <v>776</v>
      </c>
      <c r="I24" s="1113" t="s">
        <v>851</v>
      </c>
      <c r="J24" s="1113"/>
      <c r="K24" s="1113" t="s">
        <v>776</v>
      </c>
      <c r="L24" s="1113" t="s">
        <v>776</v>
      </c>
      <c r="M24" s="1113" t="s">
        <v>776</v>
      </c>
      <c r="N24" s="1113" t="s">
        <v>776</v>
      </c>
      <c r="O24" s="1113" t="s">
        <v>776</v>
      </c>
      <c r="P24" s="1113" t="s">
        <v>851</v>
      </c>
      <c r="Q24" s="1113"/>
      <c r="R24" s="1113" t="s">
        <v>776</v>
      </c>
      <c r="S24" s="1113" t="s">
        <v>776</v>
      </c>
      <c r="T24" s="1113" t="s">
        <v>776</v>
      </c>
      <c r="U24" s="1113" t="s">
        <v>776</v>
      </c>
      <c r="V24" s="1113" t="s">
        <v>776</v>
      </c>
      <c r="W24" s="1113" t="s">
        <v>851</v>
      </c>
    </row>
    <row r="25" spans="1:23" s="1108" customFormat="1" ht="12" customHeight="1">
      <c r="A25" s="1109"/>
      <c r="B25" s="1110">
        <v>22</v>
      </c>
      <c r="C25" s="1111" t="s">
        <v>822</v>
      </c>
      <c r="D25" s="1113" t="s">
        <v>776</v>
      </c>
      <c r="E25" s="1113" t="s">
        <v>776</v>
      </c>
      <c r="F25" s="1113" t="s">
        <v>776</v>
      </c>
      <c r="G25" s="1113" t="s">
        <v>776</v>
      </c>
      <c r="H25" s="1113" t="s">
        <v>776</v>
      </c>
      <c r="I25" s="1113" t="s">
        <v>776</v>
      </c>
      <c r="J25" s="1113"/>
      <c r="K25" s="1113" t="s">
        <v>776</v>
      </c>
      <c r="L25" s="1113" t="s">
        <v>776</v>
      </c>
      <c r="M25" s="1113" t="s">
        <v>776</v>
      </c>
      <c r="N25" s="1113" t="s">
        <v>776</v>
      </c>
      <c r="O25" s="1113" t="s">
        <v>776</v>
      </c>
      <c r="P25" s="1113" t="s">
        <v>776</v>
      </c>
      <c r="Q25" s="1113"/>
      <c r="R25" s="1113" t="s">
        <v>776</v>
      </c>
      <c r="S25" s="1113" t="s">
        <v>776</v>
      </c>
      <c r="T25" s="1113" t="s">
        <v>776</v>
      </c>
      <c r="U25" s="1113" t="s">
        <v>776</v>
      </c>
      <c r="V25" s="1113" t="s">
        <v>776</v>
      </c>
      <c r="W25" s="1113" t="s">
        <v>776</v>
      </c>
    </row>
    <row r="26" spans="1:23" s="1108" customFormat="1" ht="12" customHeight="1">
      <c r="A26" s="1109"/>
      <c r="B26" s="1110">
        <v>23</v>
      </c>
      <c r="C26" s="1111" t="s">
        <v>823</v>
      </c>
      <c r="D26" s="1113" t="s">
        <v>776</v>
      </c>
      <c r="E26" s="1113" t="s">
        <v>776</v>
      </c>
      <c r="F26" s="1113" t="s">
        <v>776</v>
      </c>
      <c r="G26" s="1113" t="s">
        <v>776</v>
      </c>
      <c r="H26" s="1113" t="s">
        <v>776</v>
      </c>
      <c r="I26" s="1113" t="s">
        <v>776</v>
      </c>
      <c r="J26" s="1113"/>
      <c r="K26" s="1113" t="s">
        <v>776</v>
      </c>
      <c r="L26" s="1113" t="s">
        <v>776</v>
      </c>
      <c r="M26" s="1113" t="s">
        <v>776</v>
      </c>
      <c r="N26" s="1113" t="s">
        <v>776</v>
      </c>
      <c r="O26" s="1113" t="s">
        <v>776</v>
      </c>
      <c r="P26" s="1113" t="s">
        <v>776</v>
      </c>
      <c r="Q26" s="1113"/>
      <c r="R26" s="1113" t="s">
        <v>776</v>
      </c>
      <c r="S26" s="1113" t="s">
        <v>776</v>
      </c>
      <c r="T26" s="1113" t="s">
        <v>776</v>
      </c>
      <c r="U26" s="1113" t="s">
        <v>776</v>
      </c>
      <c r="V26" s="1113" t="s">
        <v>776</v>
      </c>
      <c r="W26" s="1113" t="s">
        <v>776</v>
      </c>
    </row>
    <row r="27" spans="1:23" s="1108" customFormat="1" ht="12" customHeight="1">
      <c r="A27" s="1109"/>
      <c r="B27" s="1110">
        <v>24</v>
      </c>
      <c r="C27" s="1111" t="s">
        <v>824</v>
      </c>
      <c r="D27" s="1113" t="s">
        <v>776</v>
      </c>
      <c r="E27" s="1113" t="s">
        <v>776</v>
      </c>
      <c r="F27" s="1113" t="s">
        <v>776</v>
      </c>
      <c r="G27" s="1113" t="s">
        <v>776</v>
      </c>
      <c r="H27" s="1113" t="s">
        <v>776</v>
      </c>
      <c r="I27" s="1113" t="s">
        <v>760</v>
      </c>
      <c r="J27" s="1113"/>
      <c r="K27" s="1113" t="s">
        <v>776</v>
      </c>
      <c r="L27" s="1113" t="s">
        <v>776</v>
      </c>
      <c r="M27" s="1113" t="s">
        <v>776</v>
      </c>
      <c r="N27" s="1113" t="s">
        <v>776</v>
      </c>
      <c r="O27" s="1113" t="s">
        <v>776</v>
      </c>
      <c r="P27" s="1113" t="s">
        <v>760</v>
      </c>
      <c r="Q27" s="1113"/>
      <c r="R27" s="1113" t="s">
        <v>776</v>
      </c>
      <c r="S27" s="1113" t="s">
        <v>776</v>
      </c>
      <c r="T27" s="1113" t="s">
        <v>776</v>
      </c>
      <c r="U27" s="1113" t="s">
        <v>776</v>
      </c>
      <c r="V27" s="1113" t="s">
        <v>776</v>
      </c>
      <c r="W27" s="1113" t="s">
        <v>760</v>
      </c>
    </row>
    <row r="28" spans="1:23" s="1108" customFormat="1" ht="12" customHeight="1">
      <c r="A28" s="1109"/>
      <c r="B28" s="1110">
        <v>25</v>
      </c>
      <c r="C28" s="1111" t="s">
        <v>825</v>
      </c>
      <c r="D28" s="1113" t="s">
        <v>776</v>
      </c>
      <c r="E28" s="1113" t="s">
        <v>776</v>
      </c>
      <c r="F28" s="1113" t="s">
        <v>776</v>
      </c>
      <c r="G28" s="1113" t="s">
        <v>776</v>
      </c>
      <c r="H28" s="1113" t="s">
        <v>776</v>
      </c>
      <c r="I28" s="1113" t="s">
        <v>776</v>
      </c>
      <c r="J28" s="1113"/>
      <c r="K28" s="1113" t="s">
        <v>776</v>
      </c>
      <c r="L28" s="1113" t="s">
        <v>776</v>
      </c>
      <c r="M28" s="1113" t="s">
        <v>776</v>
      </c>
      <c r="N28" s="1113" t="s">
        <v>776</v>
      </c>
      <c r="O28" s="1113" t="s">
        <v>776</v>
      </c>
      <c r="P28" s="1113" t="s">
        <v>776</v>
      </c>
      <c r="Q28" s="1113"/>
      <c r="R28" s="1113" t="s">
        <v>776</v>
      </c>
      <c r="S28" s="1113" t="s">
        <v>776</v>
      </c>
      <c r="T28" s="1113" t="s">
        <v>776</v>
      </c>
      <c r="U28" s="1113" t="s">
        <v>776</v>
      </c>
      <c r="V28" s="1113" t="s">
        <v>776</v>
      </c>
      <c r="W28" s="1113" t="s">
        <v>776</v>
      </c>
    </row>
    <row r="29" spans="1:23" s="1108" customFormat="1" ht="12" customHeight="1">
      <c r="A29" s="1109"/>
      <c r="B29" s="1110">
        <v>26</v>
      </c>
      <c r="C29" s="1111" t="s">
        <v>826</v>
      </c>
      <c r="D29" s="1113">
        <v>4</v>
      </c>
      <c r="E29" s="1113">
        <v>9</v>
      </c>
      <c r="F29" s="1113">
        <v>15</v>
      </c>
      <c r="G29" s="1113">
        <v>8</v>
      </c>
      <c r="H29" s="1113">
        <v>36</v>
      </c>
      <c r="I29" s="1113" t="s">
        <v>803</v>
      </c>
      <c r="J29" s="1113"/>
      <c r="K29" s="1130">
        <v>2</v>
      </c>
      <c r="L29" s="1130">
        <v>4</v>
      </c>
      <c r="M29" s="1130">
        <v>7</v>
      </c>
      <c r="N29" s="1130">
        <v>1</v>
      </c>
      <c r="O29" s="1130">
        <f>SUM(K29:N29)</f>
        <v>14</v>
      </c>
      <c r="P29" s="1113" t="s">
        <v>803</v>
      </c>
      <c r="Q29" s="1113"/>
      <c r="R29" s="1130">
        <v>2</v>
      </c>
      <c r="S29" s="1130">
        <v>5</v>
      </c>
      <c r="T29" s="1130">
        <v>8</v>
      </c>
      <c r="U29" s="1130">
        <v>7</v>
      </c>
      <c r="V29" s="1130">
        <f>SUM(R29:U29)</f>
        <v>22</v>
      </c>
      <c r="W29" s="1113" t="s">
        <v>803</v>
      </c>
    </row>
    <row r="30" spans="1:23" s="1108" customFormat="1" ht="12" customHeight="1">
      <c r="A30" s="1109"/>
      <c r="B30" s="1110">
        <v>27</v>
      </c>
      <c r="C30" s="1111" t="s">
        <v>827</v>
      </c>
      <c r="D30" s="1113" t="s">
        <v>776</v>
      </c>
      <c r="E30" s="1113" t="s">
        <v>776</v>
      </c>
      <c r="F30" s="1113" t="s">
        <v>776</v>
      </c>
      <c r="G30" s="1113" t="s">
        <v>776</v>
      </c>
      <c r="H30" s="1113" t="s">
        <v>776</v>
      </c>
      <c r="I30" s="1113" t="s">
        <v>851</v>
      </c>
      <c r="J30" s="1113"/>
      <c r="K30" s="1113" t="s">
        <v>776</v>
      </c>
      <c r="L30" s="1113" t="s">
        <v>776</v>
      </c>
      <c r="M30" s="1113" t="s">
        <v>776</v>
      </c>
      <c r="N30" s="1113" t="s">
        <v>776</v>
      </c>
      <c r="O30" s="1113" t="s">
        <v>776</v>
      </c>
      <c r="P30" s="1113" t="s">
        <v>851</v>
      </c>
      <c r="Q30" s="1113"/>
      <c r="R30" s="1113" t="s">
        <v>776</v>
      </c>
      <c r="S30" s="1113" t="s">
        <v>776</v>
      </c>
      <c r="T30" s="1113" t="s">
        <v>776</v>
      </c>
      <c r="U30" s="1113" t="s">
        <v>776</v>
      </c>
      <c r="V30" s="1113" t="s">
        <v>776</v>
      </c>
      <c r="W30" s="1113" t="s">
        <v>851</v>
      </c>
    </row>
    <row r="31" spans="1:23" s="1108" customFormat="1" ht="12" customHeight="1">
      <c r="A31" s="1109"/>
      <c r="B31" s="1110">
        <v>28</v>
      </c>
      <c r="C31" s="1111" t="s">
        <v>828</v>
      </c>
      <c r="D31" s="1113" t="s">
        <v>776</v>
      </c>
      <c r="E31" s="1113" t="s">
        <v>776</v>
      </c>
      <c r="F31" s="1113" t="s">
        <v>776</v>
      </c>
      <c r="G31" s="1113" t="s">
        <v>776</v>
      </c>
      <c r="H31" s="1113" t="s">
        <v>776</v>
      </c>
      <c r="I31" s="1113" t="s">
        <v>851</v>
      </c>
      <c r="J31" s="1113"/>
      <c r="K31" s="1113" t="s">
        <v>776</v>
      </c>
      <c r="L31" s="1113" t="s">
        <v>776</v>
      </c>
      <c r="M31" s="1113" t="s">
        <v>776</v>
      </c>
      <c r="N31" s="1113" t="s">
        <v>776</v>
      </c>
      <c r="O31" s="1113" t="s">
        <v>776</v>
      </c>
      <c r="P31" s="1113" t="s">
        <v>851</v>
      </c>
      <c r="Q31" s="1113"/>
      <c r="R31" s="1113" t="s">
        <v>776</v>
      </c>
      <c r="S31" s="1113" t="s">
        <v>776</v>
      </c>
      <c r="T31" s="1113" t="s">
        <v>776</v>
      </c>
      <c r="U31" s="1113" t="s">
        <v>776</v>
      </c>
      <c r="V31" s="1113" t="s">
        <v>776</v>
      </c>
      <c r="W31" s="1113" t="s">
        <v>851</v>
      </c>
    </row>
    <row r="32" spans="1:23" s="1108" customFormat="1" ht="12" customHeight="1">
      <c r="A32" s="1109"/>
      <c r="B32" s="1110">
        <v>29</v>
      </c>
      <c r="C32" s="1111" t="s">
        <v>829</v>
      </c>
      <c r="D32" s="1113" t="s">
        <v>776</v>
      </c>
      <c r="E32" s="1113" t="s">
        <v>776</v>
      </c>
      <c r="F32" s="1113" t="s">
        <v>776</v>
      </c>
      <c r="G32" s="1113" t="s">
        <v>776</v>
      </c>
      <c r="H32" s="1113" t="s">
        <v>776</v>
      </c>
      <c r="I32" s="1113" t="s">
        <v>851</v>
      </c>
      <c r="J32" s="1113"/>
      <c r="K32" s="1113" t="s">
        <v>776</v>
      </c>
      <c r="L32" s="1113" t="s">
        <v>776</v>
      </c>
      <c r="M32" s="1113" t="s">
        <v>776</v>
      </c>
      <c r="N32" s="1113" t="s">
        <v>776</v>
      </c>
      <c r="O32" s="1113" t="s">
        <v>776</v>
      </c>
      <c r="P32" s="1113" t="s">
        <v>851</v>
      </c>
      <c r="Q32" s="1113"/>
      <c r="R32" s="1113" t="s">
        <v>776</v>
      </c>
      <c r="S32" s="1113" t="s">
        <v>776</v>
      </c>
      <c r="T32" s="1113" t="s">
        <v>776</v>
      </c>
      <c r="U32" s="1113" t="s">
        <v>776</v>
      </c>
      <c r="V32" s="1113" t="s">
        <v>776</v>
      </c>
      <c r="W32" s="1113" t="s">
        <v>851</v>
      </c>
    </row>
    <row r="33" spans="1:23" s="1108" customFormat="1" ht="12" customHeight="1">
      <c r="A33" s="1109"/>
      <c r="B33" s="1110">
        <v>30</v>
      </c>
      <c r="C33" s="1111" t="s">
        <v>830</v>
      </c>
      <c r="D33" s="1113">
        <v>25</v>
      </c>
      <c r="E33" s="1113">
        <v>42</v>
      </c>
      <c r="F33" s="1113">
        <v>70</v>
      </c>
      <c r="G33" s="1113">
        <v>69</v>
      </c>
      <c r="H33" s="1113">
        <v>206</v>
      </c>
      <c r="I33" s="1113" t="s">
        <v>851</v>
      </c>
      <c r="J33" s="1113"/>
      <c r="K33" s="1115">
        <v>11</v>
      </c>
      <c r="L33" s="1115">
        <v>16</v>
      </c>
      <c r="M33" s="1115">
        <v>28</v>
      </c>
      <c r="N33" s="1115">
        <v>30</v>
      </c>
      <c r="O33" s="1130">
        <f>SUM(K33:N33)</f>
        <v>85</v>
      </c>
      <c r="P33" s="1113" t="s">
        <v>851</v>
      </c>
      <c r="Q33" s="1113"/>
      <c r="R33" s="1115">
        <v>14</v>
      </c>
      <c r="S33" s="1115">
        <v>26</v>
      </c>
      <c r="T33" s="1115">
        <v>42</v>
      </c>
      <c r="U33" s="1115">
        <v>39</v>
      </c>
      <c r="V33" s="1130">
        <f>SUM(R33:U33)</f>
        <v>121</v>
      </c>
      <c r="W33" s="1113" t="s">
        <v>851</v>
      </c>
    </row>
    <row r="34" spans="1:23" s="1108" customFormat="1" ht="12" customHeight="1">
      <c r="A34" s="1109"/>
      <c r="B34" s="1110">
        <v>31</v>
      </c>
      <c r="C34" s="1111" t="s">
        <v>831</v>
      </c>
      <c r="D34" s="1113" t="s">
        <v>776</v>
      </c>
      <c r="E34" s="1113" t="s">
        <v>776</v>
      </c>
      <c r="F34" s="1113" t="s">
        <v>776</v>
      </c>
      <c r="G34" s="1113" t="s">
        <v>776</v>
      </c>
      <c r="H34" s="1113" t="s">
        <v>776</v>
      </c>
      <c r="I34" s="1113" t="s">
        <v>776</v>
      </c>
      <c r="J34" s="1113"/>
      <c r="K34" s="1113" t="s">
        <v>776</v>
      </c>
      <c r="L34" s="1113" t="s">
        <v>776</v>
      </c>
      <c r="M34" s="1113" t="s">
        <v>776</v>
      </c>
      <c r="N34" s="1113" t="s">
        <v>776</v>
      </c>
      <c r="O34" s="1113" t="s">
        <v>776</v>
      </c>
      <c r="P34" s="1113" t="s">
        <v>776</v>
      </c>
      <c r="Q34" s="1113"/>
      <c r="R34" s="1113" t="s">
        <v>776</v>
      </c>
      <c r="S34" s="1113" t="s">
        <v>776</v>
      </c>
      <c r="T34" s="1113" t="s">
        <v>776</v>
      </c>
      <c r="U34" s="1113" t="s">
        <v>776</v>
      </c>
      <c r="V34" s="1113" t="s">
        <v>776</v>
      </c>
      <c r="W34" s="1113" t="s">
        <v>776</v>
      </c>
    </row>
    <row r="35" spans="1:23" s="1108" customFormat="1" ht="12" customHeight="1">
      <c r="A35" s="1109"/>
      <c r="B35" s="1110">
        <v>32</v>
      </c>
      <c r="C35" s="1111" t="s">
        <v>832</v>
      </c>
      <c r="D35" s="1113" t="s">
        <v>776</v>
      </c>
      <c r="E35" s="1113" t="s">
        <v>776</v>
      </c>
      <c r="F35" s="1113" t="s">
        <v>776</v>
      </c>
      <c r="G35" s="1113" t="s">
        <v>776</v>
      </c>
      <c r="H35" s="1113" t="s">
        <v>776</v>
      </c>
      <c r="I35" s="1113" t="s">
        <v>760</v>
      </c>
      <c r="J35" s="1113"/>
      <c r="K35" s="1113" t="s">
        <v>776</v>
      </c>
      <c r="L35" s="1113" t="s">
        <v>776</v>
      </c>
      <c r="M35" s="1113" t="s">
        <v>776</v>
      </c>
      <c r="N35" s="1113" t="s">
        <v>776</v>
      </c>
      <c r="O35" s="1113" t="s">
        <v>776</v>
      </c>
      <c r="P35" s="1113" t="s">
        <v>760</v>
      </c>
      <c r="Q35" s="1113"/>
      <c r="R35" s="1113" t="s">
        <v>776</v>
      </c>
      <c r="S35" s="1113" t="s">
        <v>776</v>
      </c>
      <c r="T35" s="1113" t="s">
        <v>776</v>
      </c>
      <c r="U35" s="1113" t="s">
        <v>776</v>
      </c>
      <c r="V35" s="1113" t="s">
        <v>776</v>
      </c>
      <c r="W35" s="1113" t="s">
        <v>760</v>
      </c>
    </row>
    <row r="36" spans="1:23" s="1108" customFormat="1" ht="13.5" customHeight="1" thickBot="1">
      <c r="A36" s="1109"/>
      <c r="B36" s="1133">
        <v>33</v>
      </c>
      <c r="C36" s="1134" t="s">
        <v>833</v>
      </c>
      <c r="D36" s="1135" t="s">
        <v>776</v>
      </c>
      <c r="E36" s="1135" t="s">
        <v>776</v>
      </c>
      <c r="F36" s="1135" t="s">
        <v>776</v>
      </c>
      <c r="G36" s="1135" t="s">
        <v>776</v>
      </c>
      <c r="H36" s="1135" t="s">
        <v>776</v>
      </c>
      <c r="I36" s="1135" t="s">
        <v>776</v>
      </c>
      <c r="J36" s="1135"/>
      <c r="K36" s="1135" t="s">
        <v>776</v>
      </c>
      <c r="L36" s="1135" t="s">
        <v>776</v>
      </c>
      <c r="M36" s="1135" t="s">
        <v>776</v>
      </c>
      <c r="N36" s="1135" t="s">
        <v>776</v>
      </c>
      <c r="O36" s="1135" t="s">
        <v>776</v>
      </c>
      <c r="P36" s="1135" t="s">
        <v>776</v>
      </c>
      <c r="Q36" s="1135"/>
      <c r="R36" s="1135" t="s">
        <v>776</v>
      </c>
      <c r="S36" s="1135" t="s">
        <v>776</v>
      </c>
      <c r="T36" s="1135" t="s">
        <v>776</v>
      </c>
      <c r="U36" s="1135" t="s">
        <v>776</v>
      </c>
      <c r="V36" s="1135" t="s">
        <v>776</v>
      </c>
      <c r="W36" s="1135" t="s">
        <v>776</v>
      </c>
    </row>
    <row r="37" spans="1:23" s="1108" customFormat="1" ht="15.75" customHeight="1" thickBot="1">
      <c r="A37" s="1109"/>
      <c r="B37" s="1137"/>
      <c r="C37" s="1138" t="s">
        <v>845</v>
      </c>
      <c r="D37" s="1139">
        <f aca="true" t="shared" si="0" ref="D37:I37">SUM(D4:D36)</f>
        <v>36</v>
      </c>
      <c r="E37" s="1139">
        <f t="shared" si="0"/>
        <v>57</v>
      </c>
      <c r="F37" s="1139">
        <f t="shared" si="0"/>
        <v>102</v>
      </c>
      <c r="G37" s="1139">
        <f t="shared" si="0"/>
        <v>100</v>
      </c>
      <c r="H37" s="1139">
        <f t="shared" si="0"/>
        <v>295</v>
      </c>
      <c r="I37" s="1139">
        <f t="shared" si="0"/>
        <v>170</v>
      </c>
      <c r="J37" s="1139"/>
      <c r="K37" s="1139">
        <f aca="true" t="shared" si="1" ref="K37:P37">SUM(K4:K36)</f>
        <v>16</v>
      </c>
      <c r="L37" s="1139">
        <f t="shared" si="1"/>
        <v>21</v>
      </c>
      <c r="M37" s="1139">
        <f t="shared" si="1"/>
        <v>43</v>
      </c>
      <c r="N37" s="1139">
        <f t="shared" si="1"/>
        <v>39</v>
      </c>
      <c r="O37" s="1139">
        <f t="shared" si="1"/>
        <v>119</v>
      </c>
      <c r="P37" s="1139">
        <f t="shared" si="1"/>
        <v>63</v>
      </c>
      <c r="Q37" s="1139"/>
      <c r="R37" s="1139">
        <f aca="true" t="shared" si="2" ref="R37:W37">SUM(R4:R36)</f>
        <v>20</v>
      </c>
      <c r="S37" s="1139">
        <f t="shared" si="2"/>
        <v>36</v>
      </c>
      <c r="T37" s="1139">
        <f t="shared" si="2"/>
        <v>59</v>
      </c>
      <c r="U37" s="1139">
        <f t="shared" si="2"/>
        <v>61</v>
      </c>
      <c r="V37" s="1139">
        <f t="shared" si="2"/>
        <v>176</v>
      </c>
      <c r="W37" s="1139">
        <f t="shared" si="2"/>
        <v>107</v>
      </c>
    </row>
    <row r="38" spans="1:23" s="1108" customFormat="1" ht="12" customHeight="1">
      <c r="A38" s="1109"/>
      <c r="B38" s="1318">
        <v>34</v>
      </c>
      <c r="C38" s="1319" t="s">
        <v>763</v>
      </c>
      <c r="D38" s="1328">
        <v>2</v>
      </c>
      <c r="E38" s="1328">
        <v>4</v>
      </c>
      <c r="F38" s="1328">
        <v>2</v>
      </c>
      <c r="G38" s="1328" t="s">
        <v>788</v>
      </c>
      <c r="H38" s="1328">
        <v>8</v>
      </c>
      <c r="I38" s="1328">
        <v>130</v>
      </c>
      <c r="J38" s="1143"/>
      <c r="K38" s="1329">
        <v>0</v>
      </c>
      <c r="L38" s="1329">
        <v>1</v>
      </c>
      <c r="M38" s="1329">
        <v>2</v>
      </c>
      <c r="N38" s="1329">
        <v>0</v>
      </c>
      <c r="O38" s="1329">
        <f>IF(SUM(K38:N38)=0,"",SUM(K38:N38))</f>
        <v>3</v>
      </c>
      <c r="P38" s="1330">
        <v>75</v>
      </c>
      <c r="Q38" s="1143"/>
      <c r="R38" s="1329">
        <v>2</v>
      </c>
      <c r="S38" s="1329">
        <v>3</v>
      </c>
      <c r="T38" s="1329">
        <v>0</v>
      </c>
      <c r="U38" s="1329">
        <v>0</v>
      </c>
      <c r="V38" s="1329">
        <f>IF(SUM(R38:U38)=0,"",SUM(R38:U38))</f>
        <v>5</v>
      </c>
      <c r="W38" s="1330">
        <v>55</v>
      </c>
    </row>
    <row r="39" spans="1:23" s="1108" customFormat="1" ht="12" customHeight="1" thickBot="1">
      <c r="A39" s="1109"/>
      <c r="B39" s="1331">
        <v>35</v>
      </c>
      <c r="C39" s="1332" t="s">
        <v>3</v>
      </c>
      <c r="D39" s="1336" t="s">
        <v>776</v>
      </c>
      <c r="E39" s="1336" t="s">
        <v>776</v>
      </c>
      <c r="F39" s="1336" t="s">
        <v>776</v>
      </c>
      <c r="G39" s="1336" t="s">
        <v>776</v>
      </c>
      <c r="H39" s="1336" t="s">
        <v>776</v>
      </c>
      <c r="I39" s="1333" t="s">
        <v>776</v>
      </c>
      <c r="J39" s="1153"/>
      <c r="K39" s="1336" t="s">
        <v>776</v>
      </c>
      <c r="L39" s="1336" t="s">
        <v>776</v>
      </c>
      <c r="M39" s="1336" t="s">
        <v>776</v>
      </c>
      <c r="N39" s="1336" t="s">
        <v>776</v>
      </c>
      <c r="O39" s="1336" t="s">
        <v>776</v>
      </c>
      <c r="P39" s="1333" t="s">
        <v>776</v>
      </c>
      <c r="Q39" s="1153"/>
      <c r="R39" s="1336" t="s">
        <v>776</v>
      </c>
      <c r="S39" s="1336" t="s">
        <v>776</v>
      </c>
      <c r="T39" s="1336" t="s">
        <v>776</v>
      </c>
      <c r="U39" s="1336" t="s">
        <v>776</v>
      </c>
      <c r="V39" s="1336" t="s">
        <v>776</v>
      </c>
      <c r="W39" s="1333" t="s">
        <v>776</v>
      </c>
    </row>
    <row r="40" spans="1:23" s="1108" customFormat="1" ht="20.25" customHeight="1" thickBot="1" thickTop="1">
      <c r="A40" s="1109"/>
      <c r="B40" s="1175"/>
      <c r="C40" s="1154" t="s">
        <v>846</v>
      </c>
      <c r="D40" s="1284">
        <f aca="true" t="shared" si="3" ref="D40:I40">SUM(D37:D39)</f>
        <v>38</v>
      </c>
      <c r="E40" s="1284">
        <f t="shared" si="3"/>
        <v>61</v>
      </c>
      <c r="F40" s="1284">
        <f t="shared" si="3"/>
        <v>104</v>
      </c>
      <c r="G40" s="1284">
        <f t="shared" si="3"/>
        <v>100</v>
      </c>
      <c r="H40" s="1284">
        <f t="shared" si="3"/>
        <v>303</v>
      </c>
      <c r="I40" s="1284">
        <f t="shared" si="3"/>
        <v>300</v>
      </c>
      <c r="J40" s="1284"/>
      <c r="K40" s="1284">
        <f aca="true" t="shared" si="4" ref="K40:P40">SUM(K37:K39)</f>
        <v>16</v>
      </c>
      <c r="L40" s="1284">
        <f t="shared" si="4"/>
        <v>22</v>
      </c>
      <c r="M40" s="1284">
        <f t="shared" si="4"/>
        <v>45</v>
      </c>
      <c r="N40" s="1284">
        <f t="shared" si="4"/>
        <v>39</v>
      </c>
      <c r="O40" s="1284">
        <f t="shared" si="4"/>
        <v>122</v>
      </c>
      <c r="P40" s="1284">
        <f t="shared" si="4"/>
        <v>138</v>
      </c>
      <c r="Q40" s="1284"/>
      <c r="R40" s="1284">
        <f aca="true" t="shared" si="5" ref="R40:W40">SUM(R37:R39)</f>
        <v>22</v>
      </c>
      <c r="S40" s="1284">
        <f t="shared" si="5"/>
        <v>39</v>
      </c>
      <c r="T40" s="1284">
        <f t="shared" si="5"/>
        <v>59</v>
      </c>
      <c r="U40" s="1284">
        <f t="shared" si="5"/>
        <v>61</v>
      </c>
      <c r="V40" s="1284">
        <f t="shared" si="5"/>
        <v>181</v>
      </c>
      <c r="W40" s="1284">
        <f t="shared" si="5"/>
        <v>162</v>
      </c>
    </row>
    <row r="41" spans="2:23" ht="11.25">
      <c r="B41" s="1177" t="s">
        <v>765</v>
      </c>
      <c r="C41" s="1088"/>
      <c r="D41" s="1178"/>
      <c r="E41" s="1178"/>
      <c r="F41" s="1178"/>
      <c r="G41" s="1178"/>
      <c r="H41" s="1178"/>
      <c r="I41" s="1178"/>
      <c r="J41" s="1178"/>
      <c r="K41" s="1245"/>
      <c r="L41" s="1245"/>
      <c r="M41" s="1245"/>
      <c r="N41" s="1245"/>
      <c r="O41" s="1245"/>
      <c r="P41" s="1245"/>
      <c r="Q41" s="1245"/>
      <c r="R41" s="1178"/>
      <c r="S41" s="1178"/>
      <c r="T41" s="1178"/>
      <c r="U41" s="1178"/>
      <c r="V41" s="1178"/>
      <c r="W41" s="1178"/>
    </row>
    <row r="42" spans="2:3" ht="11.25">
      <c r="B42" s="1177" t="s">
        <v>777</v>
      </c>
      <c r="C42" s="1108"/>
    </row>
    <row r="43" ht="11.25">
      <c r="C43" s="1108"/>
    </row>
    <row r="44" spans="3:4" ht="11.25">
      <c r="C44" s="1108"/>
      <c r="D44" s="1109"/>
    </row>
    <row r="45" ht="11.25">
      <c r="C45" s="1108"/>
    </row>
    <row r="46" ht="11.25">
      <c r="C46" s="1108"/>
    </row>
    <row r="47" ht="11.25">
      <c r="C47" s="1108"/>
    </row>
    <row r="48" ht="11.25">
      <c r="C48" s="1108"/>
    </row>
    <row r="49" ht="11.25">
      <c r="C49" s="1108"/>
    </row>
    <row r="50" ht="11.25">
      <c r="C50" s="1108"/>
    </row>
    <row r="51" ht="11.25">
      <c r="C51" s="1108"/>
    </row>
    <row r="52" ht="11.25">
      <c r="C52" s="1108"/>
    </row>
    <row r="53" ht="11.25">
      <c r="C53" s="1108"/>
    </row>
    <row r="54" ht="11.25">
      <c r="C54" s="1108"/>
    </row>
    <row r="55" ht="11.25">
      <c r="C55" s="1108"/>
    </row>
    <row r="56" ht="11.25">
      <c r="C56" s="1108"/>
    </row>
    <row r="57" ht="11.25">
      <c r="C57" s="1108"/>
    </row>
    <row r="58" ht="11.25">
      <c r="C58" s="1108"/>
    </row>
    <row r="59" ht="11.25">
      <c r="C59" s="1108"/>
    </row>
    <row r="60" ht="11.25">
      <c r="C60" s="1108"/>
    </row>
    <row r="61" ht="11.25">
      <c r="C61" s="1108"/>
    </row>
    <row r="62" ht="11.25">
      <c r="C62" s="1108"/>
    </row>
    <row r="63" ht="11.25">
      <c r="C63" s="1108"/>
    </row>
    <row r="64" ht="11.25">
      <c r="C64" s="1108"/>
    </row>
    <row r="65" ht="11.25">
      <c r="C65" s="1108"/>
    </row>
    <row r="66" ht="11.25">
      <c r="C66" s="1108"/>
    </row>
    <row r="67" ht="11.25">
      <c r="C67" s="1108"/>
    </row>
    <row r="68" ht="11.25">
      <c r="C68" s="1108"/>
    </row>
    <row r="69" ht="11.25">
      <c r="C69" s="1108"/>
    </row>
    <row r="70" ht="11.25">
      <c r="C70" s="1108"/>
    </row>
    <row r="71" ht="11.25">
      <c r="C71" s="1108"/>
    </row>
    <row r="72" ht="11.25">
      <c r="C72" s="1108"/>
    </row>
    <row r="73" ht="11.25">
      <c r="C73" s="1108"/>
    </row>
    <row r="74" ht="11.25">
      <c r="C74" s="1108"/>
    </row>
    <row r="75" ht="11.25">
      <c r="C75" s="1108"/>
    </row>
    <row r="76" ht="11.25">
      <c r="C76" s="1108"/>
    </row>
    <row r="77" ht="11.25">
      <c r="C77" s="1108"/>
    </row>
    <row r="78" ht="11.25">
      <c r="C78" s="1108"/>
    </row>
    <row r="79" ht="11.25">
      <c r="C79" s="1108"/>
    </row>
    <row r="80" ht="11.25">
      <c r="C80" s="1108"/>
    </row>
    <row r="81" ht="11.25">
      <c r="C81" s="1108"/>
    </row>
    <row r="82" ht="11.25">
      <c r="C82" s="1108"/>
    </row>
    <row r="83" ht="11.25">
      <c r="C83" s="1108"/>
    </row>
    <row r="84" ht="11.25">
      <c r="C84" s="1108"/>
    </row>
    <row r="85" ht="11.25">
      <c r="C85" s="1108"/>
    </row>
    <row r="86" ht="11.25">
      <c r="C86" s="1108"/>
    </row>
    <row r="87" ht="11.25">
      <c r="C87" s="1108"/>
    </row>
    <row r="88" ht="11.25">
      <c r="C88" s="1108"/>
    </row>
    <row r="89" ht="11.25">
      <c r="C89" s="1108"/>
    </row>
    <row r="90" ht="11.25">
      <c r="C90" s="1108"/>
    </row>
    <row r="91" ht="11.25">
      <c r="C91" s="1108"/>
    </row>
    <row r="92" ht="11.25">
      <c r="C92" s="1108"/>
    </row>
    <row r="93" ht="11.25">
      <c r="C93" s="1108"/>
    </row>
    <row r="94" ht="11.25">
      <c r="C94" s="1108"/>
    </row>
    <row r="95" ht="11.25">
      <c r="C95" s="1108"/>
    </row>
    <row r="96" ht="11.25">
      <c r="C96" s="1108"/>
    </row>
    <row r="97" ht="11.25">
      <c r="C97" s="1108"/>
    </row>
    <row r="98" ht="11.25">
      <c r="C98" s="1108"/>
    </row>
    <row r="99" ht="11.25">
      <c r="C99" s="1108"/>
    </row>
    <row r="100" ht="11.25">
      <c r="C100" s="1108"/>
    </row>
    <row r="101" ht="11.25">
      <c r="C101" s="1108"/>
    </row>
    <row r="102" ht="11.25">
      <c r="C102" s="1108"/>
    </row>
    <row r="103" ht="11.25">
      <c r="C103" s="1108"/>
    </row>
    <row r="104" ht="11.25">
      <c r="C104" s="1108"/>
    </row>
    <row r="105" ht="11.25">
      <c r="C105" s="1108"/>
    </row>
    <row r="106" ht="11.25">
      <c r="C106" s="1108"/>
    </row>
    <row r="107" ht="11.25">
      <c r="C107" s="1108"/>
    </row>
    <row r="108" ht="11.25">
      <c r="C108" s="1108"/>
    </row>
    <row r="109" ht="11.25">
      <c r="C109" s="1108"/>
    </row>
    <row r="110" ht="11.25">
      <c r="C110" s="1108"/>
    </row>
    <row r="111" ht="11.25">
      <c r="C111" s="1108"/>
    </row>
    <row r="112" ht="11.25">
      <c r="C112" s="1108"/>
    </row>
    <row r="113" ht="11.25">
      <c r="C113" s="1108"/>
    </row>
    <row r="114" ht="11.25">
      <c r="C114" s="1108"/>
    </row>
    <row r="115" ht="11.25">
      <c r="C115" s="1108"/>
    </row>
    <row r="116" ht="11.25">
      <c r="C116" s="1108"/>
    </row>
    <row r="117" ht="11.25">
      <c r="C117" s="1108"/>
    </row>
    <row r="118" ht="11.25">
      <c r="C118" s="1108"/>
    </row>
    <row r="119" ht="11.25">
      <c r="C119" s="1108"/>
    </row>
    <row r="120" ht="11.25">
      <c r="C120" s="1108"/>
    </row>
    <row r="121" ht="11.25">
      <c r="C121" s="1108"/>
    </row>
    <row r="122" ht="11.25">
      <c r="C122" s="1108"/>
    </row>
    <row r="123" ht="11.25">
      <c r="C123" s="1108"/>
    </row>
    <row r="124" ht="11.25">
      <c r="C124" s="1108"/>
    </row>
    <row r="125" ht="11.25">
      <c r="C125" s="1108"/>
    </row>
    <row r="126" ht="11.25">
      <c r="C126" s="1108"/>
    </row>
    <row r="127" ht="11.25">
      <c r="C127" s="1108"/>
    </row>
    <row r="128" ht="11.25">
      <c r="C128" s="1108"/>
    </row>
    <row r="129" ht="11.25">
      <c r="C129" s="1108"/>
    </row>
    <row r="130" ht="11.25">
      <c r="C130" s="1108"/>
    </row>
    <row r="131" ht="11.25">
      <c r="C131" s="1108"/>
    </row>
    <row r="132" ht="11.25">
      <c r="C132" s="1108"/>
    </row>
    <row r="133" ht="11.25">
      <c r="C133" s="1108"/>
    </row>
    <row r="134" ht="11.25">
      <c r="C134" s="1108"/>
    </row>
    <row r="135" ht="11.25">
      <c r="C135" s="1108"/>
    </row>
    <row r="136" ht="11.25">
      <c r="C136" s="1108"/>
    </row>
    <row r="137" ht="11.25">
      <c r="C137" s="1108"/>
    </row>
    <row r="138" ht="11.25">
      <c r="C138" s="1108"/>
    </row>
    <row r="139" ht="11.25">
      <c r="C139" s="1108"/>
    </row>
    <row r="140" ht="11.25">
      <c r="C140" s="1108"/>
    </row>
    <row r="141" ht="11.25">
      <c r="C141" s="1108"/>
    </row>
    <row r="142" ht="11.25">
      <c r="C142" s="1108"/>
    </row>
    <row r="143" ht="11.25">
      <c r="C143" s="1108"/>
    </row>
    <row r="144" ht="11.25">
      <c r="C144" s="1108"/>
    </row>
    <row r="145" ht="11.25">
      <c r="C145" s="1108"/>
    </row>
    <row r="146" ht="11.25">
      <c r="C146" s="1108"/>
    </row>
    <row r="147" ht="11.25">
      <c r="C147" s="1108"/>
    </row>
    <row r="148" ht="11.25">
      <c r="C148" s="1108"/>
    </row>
    <row r="149" ht="11.25">
      <c r="C149" s="1108"/>
    </row>
    <row r="150" ht="11.25">
      <c r="C150" s="1108"/>
    </row>
    <row r="151" ht="11.25">
      <c r="C151" s="1108"/>
    </row>
    <row r="152" ht="11.25">
      <c r="C152" s="1108"/>
    </row>
    <row r="153" ht="11.25">
      <c r="C153" s="1108"/>
    </row>
    <row r="154" ht="11.25">
      <c r="C154" s="1108"/>
    </row>
    <row r="155" ht="11.25">
      <c r="C155" s="1108"/>
    </row>
    <row r="156" ht="11.25">
      <c r="C156" s="1108"/>
    </row>
    <row r="157" ht="11.25">
      <c r="C157" s="1108"/>
    </row>
    <row r="158" ht="11.25">
      <c r="C158" s="1108"/>
    </row>
    <row r="159" ht="11.25">
      <c r="C159" s="1108"/>
    </row>
    <row r="160" ht="11.25">
      <c r="C160" s="1108"/>
    </row>
    <row r="161" ht="11.25">
      <c r="C161" s="1108"/>
    </row>
    <row r="162" ht="11.25">
      <c r="C162" s="1108"/>
    </row>
    <row r="163" ht="11.25">
      <c r="C163" s="1108"/>
    </row>
    <row r="164" ht="11.25">
      <c r="C164" s="1108"/>
    </row>
    <row r="165" ht="11.25">
      <c r="C165" s="1108"/>
    </row>
    <row r="166" ht="11.25">
      <c r="C166" s="1108"/>
    </row>
    <row r="167" ht="11.25">
      <c r="C167" s="1108"/>
    </row>
    <row r="168" ht="11.25">
      <c r="C168" s="1108"/>
    </row>
    <row r="169" ht="11.25">
      <c r="C169" s="1108"/>
    </row>
    <row r="170" ht="11.25">
      <c r="C170" s="1108"/>
    </row>
    <row r="171" ht="11.25">
      <c r="C171" s="1108"/>
    </row>
    <row r="172" ht="11.25">
      <c r="C172" s="1108"/>
    </row>
    <row r="173" ht="11.25">
      <c r="C173" s="1108"/>
    </row>
    <row r="174" ht="11.25">
      <c r="C174" s="1108"/>
    </row>
    <row r="175" ht="11.25">
      <c r="C175" s="1108"/>
    </row>
    <row r="176" ht="11.25">
      <c r="C176" s="1108"/>
    </row>
    <row r="177" ht="11.25">
      <c r="C177" s="1108"/>
    </row>
    <row r="178" ht="11.25">
      <c r="C178" s="1108"/>
    </row>
    <row r="179" ht="11.25">
      <c r="C179" s="1108"/>
    </row>
    <row r="180" ht="11.25">
      <c r="C180" s="1108"/>
    </row>
    <row r="181" ht="11.25">
      <c r="C181" s="1108"/>
    </row>
    <row r="182" ht="11.25">
      <c r="C182" s="1108"/>
    </row>
    <row r="183" ht="11.25">
      <c r="C183" s="1108"/>
    </row>
    <row r="184" ht="11.25">
      <c r="C184" s="1108"/>
    </row>
    <row r="185" ht="11.25">
      <c r="C185" s="1108"/>
    </row>
    <row r="186" ht="11.25">
      <c r="C186" s="1108"/>
    </row>
    <row r="187" ht="11.25">
      <c r="C187" s="1108"/>
    </row>
    <row r="188" ht="11.25">
      <c r="C188" s="1108"/>
    </row>
    <row r="189" ht="11.25">
      <c r="C189" s="1108"/>
    </row>
    <row r="190" ht="11.25">
      <c r="C190" s="1108"/>
    </row>
    <row r="191" ht="11.25">
      <c r="C191" s="1108"/>
    </row>
    <row r="192" ht="11.25">
      <c r="C192" s="1108"/>
    </row>
    <row r="193" ht="11.25">
      <c r="C193" s="1108"/>
    </row>
    <row r="194" ht="11.25">
      <c r="C194" s="1108"/>
    </row>
    <row r="195" ht="11.25">
      <c r="C195" s="1108"/>
    </row>
    <row r="196" ht="11.25">
      <c r="C196" s="1108"/>
    </row>
    <row r="197" ht="11.25">
      <c r="C197" s="1108"/>
    </row>
    <row r="198" ht="11.25">
      <c r="C198" s="1108"/>
    </row>
    <row r="199" ht="11.25">
      <c r="C199" s="1108"/>
    </row>
    <row r="200" ht="11.25">
      <c r="C200" s="1108"/>
    </row>
    <row r="201" ht="11.25">
      <c r="C201" s="1108"/>
    </row>
    <row r="202" ht="11.25">
      <c r="C202" s="1108"/>
    </row>
    <row r="203" ht="11.25">
      <c r="C203" s="1108"/>
    </row>
    <row r="204" ht="11.25">
      <c r="C204" s="1108"/>
    </row>
    <row r="205" ht="11.25">
      <c r="C205" s="1108"/>
    </row>
    <row r="206" ht="11.25">
      <c r="C206" s="1108"/>
    </row>
    <row r="207" ht="11.25">
      <c r="C207" s="1108"/>
    </row>
    <row r="208" ht="11.25">
      <c r="C208" s="1108"/>
    </row>
    <row r="209" ht="11.25">
      <c r="C209" s="1108"/>
    </row>
    <row r="210" ht="11.25">
      <c r="C210" s="1108"/>
    </row>
    <row r="211" ht="11.25">
      <c r="C211" s="1108"/>
    </row>
    <row r="212" ht="11.25">
      <c r="C212" s="1108"/>
    </row>
    <row r="213" ht="11.25">
      <c r="C213" s="1108"/>
    </row>
    <row r="214" ht="11.25">
      <c r="C214" s="1108"/>
    </row>
    <row r="215" ht="11.25">
      <c r="C215" s="1108"/>
    </row>
    <row r="216" ht="11.25">
      <c r="C216" s="1108"/>
    </row>
    <row r="217" ht="11.25">
      <c r="C217" s="1108"/>
    </row>
    <row r="218" ht="11.25">
      <c r="C218" s="1108"/>
    </row>
    <row r="219" ht="11.25">
      <c r="C219" s="1108"/>
    </row>
    <row r="220" ht="11.25">
      <c r="C220" s="1108"/>
    </row>
    <row r="221" ht="11.25">
      <c r="C221" s="1108"/>
    </row>
    <row r="222" ht="11.25">
      <c r="C222" s="1108"/>
    </row>
    <row r="223" ht="11.25">
      <c r="C223" s="1108"/>
    </row>
    <row r="224" ht="11.25">
      <c r="C224" s="1108"/>
    </row>
    <row r="225" ht="11.25">
      <c r="C225" s="1108"/>
    </row>
    <row r="226" ht="11.25">
      <c r="C226" s="1108"/>
    </row>
    <row r="227" ht="11.25">
      <c r="C227" s="1108"/>
    </row>
    <row r="228" ht="11.25">
      <c r="C228" s="1108"/>
    </row>
    <row r="229" ht="11.25">
      <c r="C229" s="1108"/>
    </row>
    <row r="230" ht="11.25">
      <c r="C230" s="1108"/>
    </row>
    <row r="231" ht="11.25">
      <c r="C231" s="1108"/>
    </row>
    <row r="232" ht="11.25">
      <c r="C232" s="1108"/>
    </row>
    <row r="233" ht="11.25">
      <c r="C233" s="1108"/>
    </row>
    <row r="234" ht="11.25">
      <c r="C234" s="1108"/>
    </row>
    <row r="235" ht="11.25">
      <c r="C235" s="1108"/>
    </row>
    <row r="236" ht="11.25">
      <c r="C236" s="1108"/>
    </row>
    <row r="237" ht="11.25">
      <c r="C237" s="1108"/>
    </row>
    <row r="238" ht="11.25">
      <c r="C238" s="1108"/>
    </row>
    <row r="239" ht="11.25">
      <c r="C239" s="1108"/>
    </row>
    <row r="240" ht="11.25">
      <c r="C240" s="1108"/>
    </row>
    <row r="241" ht="11.25">
      <c r="C241" s="1108"/>
    </row>
    <row r="242" ht="11.25">
      <c r="C242" s="1108"/>
    </row>
    <row r="243" ht="11.25">
      <c r="C243" s="1108"/>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BD53"/>
  <sheetViews>
    <sheetView view="pageBreakPreview" zoomScale="75" zoomScaleNormal="75" zoomScaleSheetLayoutView="75" zoomScalePageLayoutView="0" workbookViewId="0" topLeftCell="A1">
      <pane xSplit="2" ySplit="4" topLeftCell="C5" activePane="bottomRight" state="frozen"/>
      <selection pane="topLeft" activeCell="C5" sqref="C5"/>
      <selection pane="topRight" activeCell="C5" sqref="C5"/>
      <selection pane="bottomLeft" activeCell="C5" sqref="C5"/>
      <selection pane="bottomRight" activeCell="C5" sqref="C5"/>
    </sheetView>
  </sheetViews>
  <sheetFormatPr defaultColWidth="9.00390625" defaultRowHeight="13.5"/>
  <cols>
    <col min="1" max="1" width="4.625" style="4" customWidth="1"/>
    <col min="2" max="2" width="10.875" style="4" customWidth="1"/>
    <col min="3" max="6" width="5.50390625" style="11" customWidth="1"/>
    <col min="7" max="8" width="5.50390625" style="4" customWidth="1"/>
    <col min="9" max="9" width="10.75390625" style="11" customWidth="1"/>
    <col min="10" max="11" width="11.50390625" style="16" customWidth="1"/>
    <col min="12" max="12" width="8.625" style="4" customWidth="1"/>
    <col min="13" max="13" width="16.125" style="9" customWidth="1"/>
    <col min="14" max="15" width="5.875" style="17" customWidth="1"/>
    <col min="16" max="16" width="38.375" style="16" customWidth="1"/>
    <col min="17" max="16384" width="9.00390625" style="4" customWidth="1"/>
  </cols>
  <sheetData>
    <row r="1" spans="1:16" ht="27.75" customHeight="1">
      <c r="A1" s="46" t="s">
        <v>652</v>
      </c>
      <c r="B1" s="27"/>
      <c r="C1" s="27"/>
      <c r="D1" s="27"/>
      <c r="E1" s="27"/>
      <c r="F1" s="27"/>
      <c r="G1" s="27"/>
      <c r="H1" s="27"/>
      <c r="I1" s="27"/>
      <c r="J1" s="27"/>
      <c r="K1" s="27"/>
      <c r="L1" s="27"/>
      <c r="M1" s="495"/>
      <c r="N1" s="27"/>
      <c r="O1" s="27"/>
      <c r="P1" s="27"/>
    </row>
    <row r="2" spans="1:16" s="7" customFormat="1" ht="26.25" customHeight="1">
      <c r="A2" s="31" t="s">
        <v>75</v>
      </c>
      <c r="B2" s="28"/>
      <c r="C2" s="29"/>
      <c r="D2" s="29"/>
      <c r="E2" s="29"/>
      <c r="F2" s="29"/>
      <c r="G2" s="28"/>
      <c r="H2" s="28"/>
      <c r="I2" s="28"/>
      <c r="J2" s="28"/>
      <c r="K2" s="28"/>
      <c r="L2" s="28"/>
      <c r="M2" s="496"/>
      <c r="N2" s="29"/>
      <c r="O2" s="29"/>
      <c r="P2" s="28"/>
    </row>
    <row r="3" spans="1:16" s="19" customFormat="1" ht="27.75" customHeight="1">
      <c r="A3" s="1452" t="s">
        <v>200</v>
      </c>
      <c r="B3" s="1460"/>
      <c r="C3" s="1454" t="s">
        <v>373</v>
      </c>
      <c r="D3" s="1455"/>
      <c r="E3" s="1454" t="s">
        <v>374</v>
      </c>
      <c r="F3" s="1455"/>
      <c r="G3" s="1456" t="s">
        <v>163</v>
      </c>
      <c r="H3" s="1457"/>
      <c r="I3" s="1458" t="s">
        <v>164</v>
      </c>
      <c r="J3" s="1458" t="s">
        <v>49</v>
      </c>
      <c r="K3" s="1452" t="s">
        <v>371</v>
      </c>
      <c r="L3" s="1467" t="s">
        <v>369</v>
      </c>
      <c r="M3" s="1458" t="s">
        <v>322</v>
      </c>
      <c r="N3" s="1449" t="s">
        <v>26</v>
      </c>
      <c r="O3" s="1450"/>
      <c r="P3" s="1387"/>
    </row>
    <row r="4" spans="1:16" s="19" customFormat="1" ht="36.75" customHeight="1">
      <c r="A4" s="1474"/>
      <c r="B4" s="1475"/>
      <c r="C4" s="72" t="s">
        <v>91</v>
      </c>
      <c r="D4" s="73" t="s">
        <v>90</v>
      </c>
      <c r="E4" s="72" t="s">
        <v>91</v>
      </c>
      <c r="F4" s="73" t="s">
        <v>90</v>
      </c>
      <c r="G4" s="74" t="s">
        <v>655</v>
      </c>
      <c r="H4" s="75" t="s">
        <v>159</v>
      </c>
      <c r="I4" s="1476"/>
      <c r="J4" s="1476"/>
      <c r="K4" s="1453"/>
      <c r="L4" s="1468"/>
      <c r="M4" s="1479"/>
      <c r="N4" s="72" t="s">
        <v>656</v>
      </c>
      <c r="O4" s="76" t="s">
        <v>657</v>
      </c>
      <c r="P4" s="77" t="s">
        <v>86</v>
      </c>
    </row>
    <row r="5" spans="1:16" ht="19.5" customHeight="1">
      <c r="A5" s="1469" t="s">
        <v>118</v>
      </c>
      <c r="B5" s="133" t="s">
        <v>122</v>
      </c>
      <c r="C5" s="134" t="s">
        <v>32</v>
      </c>
      <c r="D5" s="135" t="s">
        <v>52</v>
      </c>
      <c r="E5" s="134" t="s">
        <v>32</v>
      </c>
      <c r="F5" s="135" t="s">
        <v>52</v>
      </c>
      <c r="G5" s="134" t="s">
        <v>389</v>
      </c>
      <c r="H5" s="135" t="s">
        <v>32</v>
      </c>
      <c r="I5" s="136" t="s">
        <v>184</v>
      </c>
      <c r="J5" s="136" t="s">
        <v>491</v>
      </c>
      <c r="K5" s="137" t="s">
        <v>492</v>
      </c>
      <c r="L5" s="138" t="s">
        <v>493</v>
      </c>
      <c r="M5" s="498"/>
      <c r="N5" s="139"/>
      <c r="O5" s="140"/>
      <c r="P5" s="141"/>
    </row>
    <row r="6" spans="1:56" ht="19.5" customHeight="1">
      <c r="A6" s="1470"/>
      <c r="B6" s="142" t="s">
        <v>123</v>
      </c>
      <c r="C6" s="143" t="s">
        <v>32</v>
      </c>
      <c r="D6" s="144" t="s">
        <v>52</v>
      </c>
      <c r="E6" s="143" t="s">
        <v>32</v>
      </c>
      <c r="F6" s="144" t="s">
        <v>52</v>
      </c>
      <c r="G6" s="143" t="s">
        <v>494</v>
      </c>
      <c r="H6" s="144" t="s">
        <v>32</v>
      </c>
      <c r="I6" s="145" t="s">
        <v>184</v>
      </c>
      <c r="J6" s="145" t="s">
        <v>111</v>
      </c>
      <c r="K6" s="146" t="s">
        <v>50</v>
      </c>
      <c r="L6" s="147" t="s">
        <v>495</v>
      </c>
      <c r="M6" s="499" t="s">
        <v>87</v>
      </c>
      <c r="N6" s="148"/>
      <c r="O6" s="149"/>
      <c r="P6" s="150"/>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1:56" ht="42.75" customHeight="1">
      <c r="A7" s="1470"/>
      <c r="B7" s="151" t="s">
        <v>124</v>
      </c>
      <c r="C7" s="152" t="s">
        <v>32</v>
      </c>
      <c r="D7" s="153" t="s">
        <v>52</v>
      </c>
      <c r="E7" s="152" t="s">
        <v>32</v>
      </c>
      <c r="F7" s="153" t="s">
        <v>52</v>
      </c>
      <c r="G7" s="154" t="s">
        <v>414</v>
      </c>
      <c r="H7" s="155" t="s">
        <v>248</v>
      </c>
      <c r="I7" s="156" t="s">
        <v>184</v>
      </c>
      <c r="J7" s="157" t="s">
        <v>114</v>
      </c>
      <c r="K7" s="158" t="s">
        <v>54</v>
      </c>
      <c r="L7" s="159" t="s">
        <v>496</v>
      </c>
      <c r="M7" s="500" t="s">
        <v>72</v>
      </c>
      <c r="N7" s="154"/>
      <c r="O7" s="160"/>
      <c r="P7" s="161"/>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19.5" customHeight="1">
      <c r="A8" s="1470"/>
      <c r="B8" s="151" t="s">
        <v>125</v>
      </c>
      <c r="C8" s="152" t="s">
        <v>32</v>
      </c>
      <c r="D8" s="153" t="s">
        <v>52</v>
      </c>
      <c r="E8" s="152" t="s">
        <v>32</v>
      </c>
      <c r="F8" s="153" t="s">
        <v>52</v>
      </c>
      <c r="G8" s="152" t="s">
        <v>497</v>
      </c>
      <c r="H8" s="153" t="s">
        <v>32</v>
      </c>
      <c r="I8" s="162" t="s">
        <v>184</v>
      </c>
      <c r="J8" s="162" t="s">
        <v>111</v>
      </c>
      <c r="K8" s="163" t="s">
        <v>50</v>
      </c>
      <c r="L8" s="164" t="s">
        <v>498</v>
      </c>
      <c r="M8" s="501"/>
      <c r="N8" s="154"/>
      <c r="O8" s="165"/>
      <c r="P8" s="16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row>
    <row r="9" spans="1:56" ht="19.5" customHeight="1">
      <c r="A9" s="1470"/>
      <c r="B9" s="151" t="s">
        <v>126</v>
      </c>
      <c r="C9" s="167" t="s">
        <v>499</v>
      </c>
      <c r="D9" s="168" t="s">
        <v>499</v>
      </c>
      <c r="E9" s="167" t="s">
        <v>499</v>
      </c>
      <c r="F9" s="168" t="s">
        <v>499</v>
      </c>
      <c r="G9" s="152" t="s">
        <v>499</v>
      </c>
      <c r="H9" s="153" t="s">
        <v>32</v>
      </c>
      <c r="I9" s="162" t="s">
        <v>174</v>
      </c>
      <c r="J9" s="162" t="s">
        <v>111</v>
      </c>
      <c r="K9" s="163" t="s">
        <v>51</v>
      </c>
      <c r="L9" s="164" t="s">
        <v>498</v>
      </c>
      <c r="M9" s="501"/>
      <c r="N9" s="154"/>
      <c r="O9" s="160"/>
      <c r="P9" s="169"/>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row>
    <row r="10" spans="1:56" ht="38.25" customHeight="1">
      <c r="A10" s="1470"/>
      <c r="B10" s="170" t="s">
        <v>185</v>
      </c>
      <c r="C10" s="171" t="s">
        <v>32</v>
      </c>
      <c r="D10" s="172" t="s">
        <v>500</v>
      </c>
      <c r="E10" s="171" t="s">
        <v>32</v>
      </c>
      <c r="F10" s="172" t="s">
        <v>52</v>
      </c>
      <c r="G10" s="173" t="s">
        <v>500</v>
      </c>
      <c r="H10" s="174" t="s">
        <v>32</v>
      </c>
      <c r="I10" s="175" t="s">
        <v>174</v>
      </c>
      <c r="J10" s="145" t="s">
        <v>111</v>
      </c>
      <c r="K10" s="176" t="s">
        <v>55</v>
      </c>
      <c r="L10" s="177" t="s">
        <v>501</v>
      </c>
      <c r="M10" s="502" t="s">
        <v>653</v>
      </c>
      <c r="N10" s="178" t="s">
        <v>439</v>
      </c>
      <c r="O10" s="179" t="s">
        <v>63</v>
      </c>
      <c r="P10" s="180" t="s">
        <v>79</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row>
    <row r="11" spans="1:56" ht="19.5" customHeight="1">
      <c r="A11" s="1472" t="s">
        <v>152</v>
      </c>
      <c r="B11" s="181" t="s">
        <v>128</v>
      </c>
      <c r="C11" s="182" t="s">
        <v>32</v>
      </c>
      <c r="D11" s="183" t="s">
        <v>52</v>
      </c>
      <c r="E11" s="182" t="s">
        <v>32</v>
      </c>
      <c r="F11" s="183" t="s">
        <v>52</v>
      </c>
      <c r="G11" s="182" t="s">
        <v>502</v>
      </c>
      <c r="H11" s="183" t="s">
        <v>32</v>
      </c>
      <c r="I11" s="184" t="s">
        <v>181</v>
      </c>
      <c r="J11" s="184" t="s">
        <v>111</v>
      </c>
      <c r="K11" s="185" t="s">
        <v>50</v>
      </c>
      <c r="L11" s="186" t="s">
        <v>495</v>
      </c>
      <c r="M11" s="503"/>
      <c r="N11" s="187"/>
      <c r="O11" s="188"/>
      <c r="P11" s="189"/>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row>
    <row r="12" spans="1:56" ht="19.5" customHeight="1">
      <c r="A12" s="1473"/>
      <c r="B12" s="190" t="s">
        <v>182</v>
      </c>
      <c r="C12" s="171" t="s">
        <v>32</v>
      </c>
      <c r="D12" s="174" t="s">
        <v>52</v>
      </c>
      <c r="E12" s="171" t="s">
        <v>32</v>
      </c>
      <c r="F12" s="174" t="s">
        <v>52</v>
      </c>
      <c r="G12" s="171" t="s">
        <v>391</v>
      </c>
      <c r="H12" s="174" t="s">
        <v>32</v>
      </c>
      <c r="I12" s="191" t="s">
        <v>181</v>
      </c>
      <c r="J12" s="191" t="s">
        <v>104</v>
      </c>
      <c r="K12" s="192" t="s">
        <v>54</v>
      </c>
      <c r="L12" s="164" t="s">
        <v>503</v>
      </c>
      <c r="M12" s="504"/>
      <c r="N12" s="178"/>
      <c r="O12" s="179"/>
      <c r="P12" s="180"/>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row>
    <row r="13" spans="1:56" ht="19.5" customHeight="1">
      <c r="A13" s="1469" t="s">
        <v>153</v>
      </c>
      <c r="B13" s="193" t="s">
        <v>130</v>
      </c>
      <c r="C13" s="194" t="s">
        <v>52</v>
      </c>
      <c r="D13" s="195" t="s">
        <v>32</v>
      </c>
      <c r="E13" s="194" t="s">
        <v>52</v>
      </c>
      <c r="F13" s="135" t="s">
        <v>52</v>
      </c>
      <c r="G13" s="194" t="s">
        <v>504</v>
      </c>
      <c r="H13" s="195" t="s">
        <v>32</v>
      </c>
      <c r="I13" s="196" t="s">
        <v>92</v>
      </c>
      <c r="J13" s="196" t="s">
        <v>111</v>
      </c>
      <c r="K13" s="197" t="s">
        <v>54</v>
      </c>
      <c r="L13" s="198" t="s">
        <v>505</v>
      </c>
      <c r="M13" s="199" t="s">
        <v>416</v>
      </c>
      <c r="N13" s="200" t="s">
        <v>67</v>
      </c>
      <c r="O13" s="201" t="s">
        <v>64</v>
      </c>
      <c r="P13" s="202" t="s">
        <v>80</v>
      </c>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row>
    <row r="14" spans="1:56" ht="19.5" customHeight="1">
      <c r="A14" s="1470"/>
      <c r="B14" s="151" t="s">
        <v>131</v>
      </c>
      <c r="C14" s="143" t="s">
        <v>52</v>
      </c>
      <c r="D14" s="144" t="s">
        <v>497</v>
      </c>
      <c r="E14" s="143" t="s">
        <v>52</v>
      </c>
      <c r="F14" s="144" t="s">
        <v>497</v>
      </c>
      <c r="G14" s="143" t="s">
        <v>497</v>
      </c>
      <c r="H14" s="144" t="s">
        <v>32</v>
      </c>
      <c r="I14" s="145" t="s">
        <v>92</v>
      </c>
      <c r="J14" s="145" t="s">
        <v>491</v>
      </c>
      <c r="K14" s="146" t="s">
        <v>51</v>
      </c>
      <c r="L14" s="147" t="s">
        <v>506</v>
      </c>
      <c r="M14" s="499"/>
      <c r="N14" s="148"/>
      <c r="O14" s="149"/>
      <c r="P14" s="203"/>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row>
    <row r="15" spans="1:56" ht="19.5" customHeight="1">
      <c r="A15" s="1470"/>
      <c r="B15" s="151" t="s">
        <v>132</v>
      </c>
      <c r="C15" s="152" t="s">
        <v>52</v>
      </c>
      <c r="D15" s="153" t="s">
        <v>32</v>
      </c>
      <c r="E15" s="152" t="s">
        <v>52</v>
      </c>
      <c r="F15" s="153" t="s">
        <v>32</v>
      </c>
      <c r="G15" s="152" t="s">
        <v>507</v>
      </c>
      <c r="H15" s="153" t="s">
        <v>32</v>
      </c>
      <c r="I15" s="162" t="s">
        <v>105</v>
      </c>
      <c r="J15" s="162" t="s">
        <v>93</v>
      </c>
      <c r="K15" s="163" t="s">
        <v>103</v>
      </c>
      <c r="L15" s="164" t="s">
        <v>503</v>
      </c>
      <c r="M15" s="501"/>
      <c r="N15" s="154"/>
      <c r="O15" s="165"/>
      <c r="P15" s="204"/>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row>
    <row r="16" spans="1:56" s="7" customFormat="1" ht="41.25" customHeight="1">
      <c r="A16" s="1470"/>
      <c r="B16" s="205" t="s">
        <v>53</v>
      </c>
      <c r="C16" s="152" t="s">
        <v>52</v>
      </c>
      <c r="D16" s="153" t="s">
        <v>52</v>
      </c>
      <c r="E16" s="152" t="s">
        <v>52</v>
      </c>
      <c r="F16" s="153" t="s">
        <v>52</v>
      </c>
      <c r="G16" s="152" t="s">
        <v>391</v>
      </c>
      <c r="H16" s="153" t="s">
        <v>32</v>
      </c>
      <c r="I16" s="162" t="s">
        <v>174</v>
      </c>
      <c r="J16" s="162" t="s">
        <v>112</v>
      </c>
      <c r="K16" s="163" t="s">
        <v>419</v>
      </c>
      <c r="L16" s="164" t="s">
        <v>508</v>
      </c>
      <c r="M16" s="501"/>
      <c r="N16" s="154" t="s">
        <v>508</v>
      </c>
      <c r="O16" s="165" t="s">
        <v>63</v>
      </c>
      <c r="P16" s="204" t="s">
        <v>81</v>
      </c>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row>
    <row r="17" spans="1:56" ht="41.25" customHeight="1">
      <c r="A17" s="1470"/>
      <c r="B17" s="206" t="s">
        <v>206</v>
      </c>
      <c r="C17" s="167" t="s">
        <v>52</v>
      </c>
      <c r="D17" s="168" t="s">
        <v>52</v>
      </c>
      <c r="E17" s="167" t="s">
        <v>52</v>
      </c>
      <c r="F17" s="168" t="s">
        <v>52</v>
      </c>
      <c r="G17" s="167" t="s">
        <v>391</v>
      </c>
      <c r="H17" s="168" t="s">
        <v>32</v>
      </c>
      <c r="I17" s="207" t="s">
        <v>174</v>
      </c>
      <c r="J17" s="207" t="s">
        <v>509</v>
      </c>
      <c r="K17" s="131" t="s">
        <v>510</v>
      </c>
      <c r="L17" s="208" t="s">
        <v>511</v>
      </c>
      <c r="M17" s="505"/>
      <c r="N17" s="209" t="s">
        <v>511</v>
      </c>
      <c r="O17" s="160" t="s">
        <v>63</v>
      </c>
      <c r="P17" s="210" t="s">
        <v>82</v>
      </c>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row>
    <row r="18" spans="1:56" ht="19.5" customHeight="1">
      <c r="A18" s="1470"/>
      <c r="B18" s="151" t="s">
        <v>133</v>
      </c>
      <c r="C18" s="171" t="s">
        <v>52</v>
      </c>
      <c r="D18" s="174" t="s">
        <v>52</v>
      </c>
      <c r="E18" s="171" t="s">
        <v>52</v>
      </c>
      <c r="F18" s="174" t="s">
        <v>52</v>
      </c>
      <c r="G18" s="178" t="s">
        <v>414</v>
      </c>
      <c r="H18" s="211" t="s">
        <v>32</v>
      </c>
      <c r="I18" s="162" t="s">
        <v>174</v>
      </c>
      <c r="J18" s="162" t="s">
        <v>113</v>
      </c>
      <c r="K18" s="163" t="s">
        <v>51</v>
      </c>
      <c r="L18" s="159" t="s">
        <v>444</v>
      </c>
      <c r="M18" s="500"/>
      <c r="N18" s="154"/>
      <c r="O18" s="165"/>
      <c r="P18" s="204"/>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ht="19.5" customHeight="1">
      <c r="A19" s="1470"/>
      <c r="B19" s="151" t="s">
        <v>134</v>
      </c>
      <c r="C19" s="152" t="s">
        <v>389</v>
      </c>
      <c r="D19" s="153" t="s">
        <v>32</v>
      </c>
      <c r="E19" s="152" t="s">
        <v>389</v>
      </c>
      <c r="F19" s="153" t="s">
        <v>389</v>
      </c>
      <c r="G19" s="171" t="s">
        <v>389</v>
      </c>
      <c r="H19" s="174" t="s">
        <v>32</v>
      </c>
      <c r="I19" s="162" t="s">
        <v>92</v>
      </c>
      <c r="J19" s="162" t="s">
        <v>111</v>
      </c>
      <c r="K19" s="163" t="s">
        <v>418</v>
      </c>
      <c r="L19" s="164" t="s">
        <v>512</v>
      </c>
      <c r="M19" s="501" t="s">
        <v>417</v>
      </c>
      <c r="N19" s="154"/>
      <c r="O19" s="165"/>
      <c r="P19" s="212"/>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row>
    <row r="20" spans="1:56" ht="19.5" customHeight="1">
      <c r="A20" s="1471"/>
      <c r="B20" s="190" t="s">
        <v>135</v>
      </c>
      <c r="C20" s="213" t="s">
        <v>32</v>
      </c>
      <c r="D20" s="214" t="s">
        <v>52</v>
      </c>
      <c r="E20" s="213" t="s">
        <v>32</v>
      </c>
      <c r="F20" s="214" t="s">
        <v>52</v>
      </c>
      <c r="G20" s="213" t="s">
        <v>513</v>
      </c>
      <c r="H20" s="214" t="s">
        <v>32</v>
      </c>
      <c r="I20" s="191" t="s">
        <v>174</v>
      </c>
      <c r="J20" s="191" t="s">
        <v>111</v>
      </c>
      <c r="K20" s="192" t="s">
        <v>50</v>
      </c>
      <c r="L20" s="215" t="s">
        <v>508</v>
      </c>
      <c r="M20" s="506"/>
      <c r="N20" s="216"/>
      <c r="O20" s="217"/>
      <c r="P20" s="218"/>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row>
    <row r="21" spans="1:56" ht="19.5" customHeight="1">
      <c r="A21" s="1480" t="s">
        <v>154</v>
      </c>
      <c r="B21" s="219" t="s">
        <v>136</v>
      </c>
      <c r="C21" s="220" t="s">
        <v>32</v>
      </c>
      <c r="D21" s="221" t="s">
        <v>32</v>
      </c>
      <c r="E21" s="220" t="s">
        <v>32</v>
      </c>
      <c r="F21" s="221" t="s">
        <v>32</v>
      </c>
      <c r="G21" s="220" t="s">
        <v>32</v>
      </c>
      <c r="H21" s="221" t="s">
        <v>32</v>
      </c>
      <c r="I21" s="222" t="s">
        <v>32</v>
      </c>
      <c r="J21" s="222" t="s">
        <v>32</v>
      </c>
      <c r="K21" s="223" t="s">
        <v>32</v>
      </c>
      <c r="L21" s="252" t="s">
        <v>32</v>
      </c>
      <c r="M21" s="507"/>
      <c r="N21" s="224"/>
      <c r="O21" s="225"/>
      <c r="P21" s="22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6" ht="19.5" customHeight="1">
      <c r="A22" s="1481"/>
      <c r="B22" s="219" t="s">
        <v>178</v>
      </c>
      <c r="C22" s="213" t="s">
        <v>514</v>
      </c>
      <c r="D22" s="214" t="s">
        <v>52</v>
      </c>
      <c r="E22" s="213" t="s">
        <v>514</v>
      </c>
      <c r="F22" s="214" t="s">
        <v>52</v>
      </c>
      <c r="G22" s="167" t="s">
        <v>514</v>
      </c>
      <c r="H22" s="168" t="s">
        <v>32</v>
      </c>
      <c r="I22" s="191" t="s">
        <v>174</v>
      </c>
      <c r="J22" s="191" t="s">
        <v>111</v>
      </c>
      <c r="K22" s="192" t="s">
        <v>50</v>
      </c>
      <c r="L22" s="252" t="s">
        <v>515</v>
      </c>
      <c r="M22" s="507" t="s">
        <v>249</v>
      </c>
      <c r="N22" s="224"/>
      <c r="O22" s="225"/>
      <c r="P22" s="22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row>
    <row r="23" spans="1:56" ht="19.5" customHeight="1">
      <c r="A23" s="1469" t="s">
        <v>155</v>
      </c>
      <c r="B23" s="193" t="s">
        <v>138</v>
      </c>
      <c r="C23" s="194" t="s">
        <v>32</v>
      </c>
      <c r="D23" s="195" t="s">
        <v>52</v>
      </c>
      <c r="E23" s="194" t="s">
        <v>32</v>
      </c>
      <c r="F23" s="195" t="s">
        <v>52</v>
      </c>
      <c r="G23" s="194" t="s">
        <v>516</v>
      </c>
      <c r="H23" s="195" t="s">
        <v>32</v>
      </c>
      <c r="I23" s="227" t="s">
        <v>92</v>
      </c>
      <c r="J23" s="69" t="s">
        <v>108</v>
      </c>
      <c r="K23" s="228" t="s">
        <v>247</v>
      </c>
      <c r="L23" s="244" t="s">
        <v>517</v>
      </c>
      <c r="M23" s="491"/>
      <c r="N23" s="200" t="s">
        <v>68</v>
      </c>
      <c r="O23" s="201" t="s">
        <v>64</v>
      </c>
      <c r="P23" s="202" t="s">
        <v>73</v>
      </c>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row>
    <row r="24" spans="1:56" ht="19.5" customHeight="1">
      <c r="A24" s="1470"/>
      <c r="B24" s="78" t="s">
        <v>139</v>
      </c>
      <c r="C24" s="213" t="s">
        <v>52</v>
      </c>
      <c r="D24" s="214" t="s">
        <v>52</v>
      </c>
      <c r="E24" s="213" t="s">
        <v>52</v>
      </c>
      <c r="F24" s="214" t="s">
        <v>52</v>
      </c>
      <c r="G24" s="213" t="s">
        <v>516</v>
      </c>
      <c r="H24" s="214" t="s">
        <v>32</v>
      </c>
      <c r="I24" s="229" t="s">
        <v>174</v>
      </c>
      <c r="J24" s="191" t="s">
        <v>111</v>
      </c>
      <c r="K24" s="192" t="s">
        <v>54</v>
      </c>
      <c r="L24" s="215" t="s">
        <v>518</v>
      </c>
      <c r="M24" s="506"/>
      <c r="N24" s="216" t="s">
        <v>69</v>
      </c>
      <c r="O24" s="217" t="s">
        <v>64</v>
      </c>
      <c r="P24" s="218" t="s">
        <v>370</v>
      </c>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ht="36.75" customHeight="1">
      <c r="A25" s="1484" t="s">
        <v>58</v>
      </c>
      <c r="B25" s="206" t="s">
        <v>142</v>
      </c>
      <c r="C25" s="167" t="s">
        <v>32</v>
      </c>
      <c r="D25" s="168" t="s">
        <v>52</v>
      </c>
      <c r="E25" s="167" t="s">
        <v>32</v>
      </c>
      <c r="F25" s="168" t="s">
        <v>52</v>
      </c>
      <c r="G25" s="167" t="s">
        <v>389</v>
      </c>
      <c r="H25" s="168" t="s">
        <v>32</v>
      </c>
      <c r="I25" s="207" t="s">
        <v>174</v>
      </c>
      <c r="J25" s="207" t="s">
        <v>111</v>
      </c>
      <c r="K25" s="131" t="s">
        <v>51</v>
      </c>
      <c r="L25" s="208" t="s">
        <v>519</v>
      </c>
      <c r="M25" s="505"/>
      <c r="N25" s="209" t="s">
        <v>70</v>
      </c>
      <c r="O25" s="160" t="s">
        <v>65</v>
      </c>
      <c r="P25" s="210" t="s">
        <v>426</v>
      </c>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row>
    <row r="26" spans="1:56" ht="19.5" customHeight="1">
      <c r="A26" s="1484"/>
      <c r="B26" s="230" t="s">
        <v>140</v>
      </c>
      <c r="C26" s="171" t="s">
        <v>32</v>
      </c>
      <c r="D26" s="174" t="s">
        <v>52</v>
      </c>
      <c r="E26" s="171" t="s">
        <v>32</v>
      </c>
      <c r="F26" s="174" t="s">
        <v>52</v>
      </c>
      <c r="G26" s="178" t="s">
        <v>520</v>
      </c>
      <c r="H26" s="211" t="s">
        <v>32</v>
      </c>
      <c r="I26" s="157" t="s">
        <v>174</v>
      </c>
      <c r="J26" s="157" t="s">
        <v>114</v>
      </c>
      <c r="K26" s="231" t="s">
        <v>50</v>
      </c>
      <c r="L26" s="232" t="s">
        <v>521</v>
      </c>
      <c r="M26" s="508"/>
      <c r="N26" s="178" t="s">
        <v>68</v>
      </c>
      <c r="O26" s="179" t="s">
        <v>64</v>
      </c>
      <c r="P26" s="180" t="s">
        <v>74</v>
      </c>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row r="27" spans="1:56" ht="19.5" customHeight="1">
      <c r="A27" s="1484"/>
      <c r="B27" s="233" t="s">
        <v>141</v>
      </c>
      <c r="C27" s="171" t="s">
        <v>32</v>
      </c>
      <c r="D27" s="174" t="s">
        <v>52</v>
      </c>
      <c r="E27" s="171" t="s">
        <v>32</v>
      </c>
      <c r="F27" s="174" t="s">
        <v>52</v>
      </c>
      <c r="G27" s="178" t="s">
        <v>516</v>
      </c>
      <c r="H27" s="211" t="s">
        <v>32</v>
      </c>
      <c r="I27" s="157" t="s">
        <v>174</v>
      </c>
      <c r="J27" s="157" t="s">
        <v>114</v>
      </c>
      <c r="K27" s="231" t="s">
        <v>50</v>
      </c>
      <c r="L27" s="232" t="s">
        <v>444</v>
      </c>
      <c r="M27" s="508"/>
      <c r="N27" s="178" t="s">
        <v>71</v>
      </c>
      <c r="O27" s="179" t="s">
        <v>64</v>
      </c>
      <c r="P27" s="180" t="s">
        <v>83</v>
      </c>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row>
    <row r="28" spans="1:56" ht="19.5" customHeight="1">
      <c r="A28" s="1484"/>
      <c r="B28" s="234" t="s">
        <v>202</v>
      </c>
      <c r="C28" s="171" t="s">
        <v>32</v>
      </c>
      <c r="D28" s="174" t="s">
        <v>52</v>
      </c>
      <c r="E28" s="171" t="s">
        <v>32</v>
      </c>
      <c r="F28" s="174" t="s">
        <v>52</v>
      </c>
      <c r="G28" s="171" t="s">
        <v>499</v>
      </c>
      <c r="H28" s="174" t="s">
        <v>32</v>
      </c>
      <c r="I28" s="157" t="s">
        <v>174</v>
      </c>
      <c r="J28" s="157" t="s">
        <v>111</v>
      </c>
      <c r="K28" s="231" t="s">
        <v>55</v>
      </c>
      <c r="L28" s="235" t="s">
        <v>522</v>
      </c>
      <c r="M28" s="504"/>
      <c r="N28" s="178" t="s">
        <v>501</v>
      </c>
      <c r="O28" s="179" t="s">
        <v>63</v>
      </c>
      <c r="P28" s="180" t="s">
        <v>84</v>
      </c>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row>
    <row r="29" spans="1:56" ht="19.5" customHeight="1">
      <c r="A29" s="1484"/>
      <c r="B29" s="151" t="s">
        <v>143</v>
      </c>
      <c r="C29" s="152"/>
      <c r="D29" s="153" t="s">
        <v>390</v>
      </c>
      <c r="E29" s="152"/>
      <c r="F29" s="153" t="s">
        <v>390</v>
      </c>
      <c r="G29" s="152" t="s">
        <v>390</v>
      </c>
      <c r="H29" s="153" t="s">
        <v>32</v>
      </c>
      <c r="I29" s="162" t="s">
        <v>174</v>
      </c>
      <c r="J29" s="162" t="s">
        <v>111</v>
      </c>
      <c r="K29" s="163" t="s">
        <v>51</v>
      </c>
      <c r="L29" s="164" t="s">
        <v>523</v>
      </c>
      <c r="M29" s="501"/>
      <c r="N29" s="154"/>
      <c r="O29" s="165"/>
      <c r="P29" s="204"/>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row>
    <row r="30" spans="1:56" ht="19.5" customHeight="1">
      <c r="A30" s="1484"/>
      <c r="B30" s="236" t="s">
        <v>203</v>
      </c>
      <c r="C30" s="171" t="s">
        <v>32</v>
      </c>
      <c r="D30" s="174" t="s">
        <v>52</v>
      </c>
      <c r="E30" s="171" t="s">
        <v>32</v>
      </c>
      <c r="F30" s="174" t="s">
        <v>52</v>
      </c>
      <c r="G30" s="171" t="s">
        <v>414</v>
      </c>
      <c r="H30" s="174" t="s">
        <v>32</v>
      </c>
      <c r="I30" s="157" t="s">
        <v>174</v>
      </c>
      <c r="J30" s="157" t="s">
        <v>111</v>
      </c>
      <c r="K30" s="231" t="s">
        <v>50</v>
      </c>
      <c r="L30" s="235" t="s">
        <v>524</v>
      </c>
      <c r="M30" s="504"/>
      <c r="N30" s="178" t="s">
        <v>501</v>
      </c>
      <c r="O30" s="179" t="s">
        <v>63</v>
      </c>
      <c r="P30" s="180" t="s">
        <v>525</v>
      </c>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row>
    <row r="31" spans="1:16" ht="41.25" customHeight="1">
      <c r="A31" s="1465" t="s">
        <v>115</v>
      </c>
      <c r="B31" s="237" t="s">
        <v>145</v>
      </c>
      <c r="C31" s="134" t="s">
        <v>32</v>
      </c>
      <c r="D31" s="135" t="s">
        <v>52</v>
      </c>
      <c r="E31" s="134" t="s">
        <v>32</v>
      </c>
      <c r="F31" s="135" t="s">
        <v>52</v>
      </c>
      <c r="G31" s="134" t="s">
        <v>391</v>
      </c>
      <c r="H31" s="135" t="s">
        <v>32</v>
      </c>
      <c r="I31" s="238" t="s">
        <v>174</v>
      </c>
      <c r="J31" s="238" t="s">
        <v>111</v>
      </c>
      <c r="K31" s="163" t="s">
        <v>50</v>
      </c>
      <c r="L31" s="138" t="s">
        <v>496</v>
      </c>
      <c r="M31" s="498"/>
      <c r="N31" s="139" t="s">
        <v>501</v>
      </c>
      <c r="O31" s="140" t="s">
        <v>63</v>
      </c>
      <c r="P31" s="239" t="s">
        <v>526</v>
      </c>
    </row>
    <row r="32" spans="1:16" ht="35.25" customHeight="1">
      <c r="A32" s="1466"/>
      <c r="B32" s="240" t="s">
        <v>144</v>
      </c>
      <c r="C32" s="143" t="s">
        <v>32</v>
      </c>
      <c r="D32" s="144" t="s">
        <v>52</v>
      </c>
      <c r="E32" s="143" t="s">
        <v>32</v>
      </c>
      <c r="F32" s="144" t="s">
        <v>52</v>
      </c>
      <c r="G32" s="143" t="s">
        <v>414</v>
      </c>
      <c r="H32" s="144" t="s">
        <v>32</v>
      </c>
      <c r="I32" s="145" t="s">
        <v>174</v>
      </c>
      <c r="J32" s="145" t="s">
        <v>89</v>
      </c>
      <c r="K32" s="146" t="s">
        <v>54</v>
      </c>
      <c r="L32" s="147" t="s">
        <v>519</v>
      </c>
      <c r="M32" s="499"/>
      <c r="N32" s="148" t="s">
        <v>501</v>
      </c>
      <c r="O32" s="149" t="s">
        <v>63</v>
      </c>
      <c r="P32" s="253" t="s">
        <v>527</v>
      </c>
    </row>
    <row r="33" spans="1:16" ht="19.5" customHeight="1">
      <c r="A33" s="1466"/>
      <c r="B33" s="240" t="s">
        <v>146</v>
      </c>
      <c r="C33" s="154" t="s">
        <v>32</v>
      </c>
      <c r="D33" s="155" t="s">
        <v>52</v>
      </c>
      <c r="E33" s="154" t="s">
        <v>32</v>
      </c>
      <c r="F33" s="155" t="s">
        <v>52</v>
      </c>
      <c r="G33" s="152" t="s">
        <v>516</v>
      </c>
      <c r="H33" s="153" t="s">
        <v>32</v>
      </c>
      <c r="I33" s="162" t="s">
        <v>174</v>
      </c>
      <c r="J33" s="162" t="s">
        <v>528</v>
      </c>
      <c r="K33" s="163" t="s">
        <v>529</v>
      </c>
      <c r="L33" s="164" t="s">
        <v>530</v>
      </c>
      <c r="M33" s="501"/>
      <c r="N33" s="154" t="s">
        <v>511</v>
      </c>
      <c r="O33" s="165" t="s">
        <v>63</v>
      </c>
      <c r="P33" s="204" t="s">
        <v>531</v>
      </c>
    </row>
    <row r="34" spans="1:16" ht="19.5" customHeight="1">
      <c r="A34" s="1466"/>
      <c r="B34" s="241" t="s">
        <v>443</v>
      </c>
      <c r="C34" s="242" t="s">
        <v>32</v>
      </c>
      <c r="D34" s="243" t="s">
        <v>52</v>
      </c>
      <c r="E34" s="242" t="s">
        <v>32</v>
      </c>
      <c r="F34" s="243" t="s">
        <v>52</v>
      </c>
      <c r="G34" s="242" t="s">
        <v>52</v>
      </c>
      <c r="H34" s="243" t="s">
        <v>32</v>
      </c>
      <c r="I34" s="254" t="s">
        <v>449</v>
      </c>
      <c r="J34" s="254" t="s">
        <v>448</v>
      </c>
      <c r="K34" s="255" t="s">
        <v>447</v>
      </c>
      <c r="L34" s="256" t="s">
        <v>442</v>
      </c>
      <c r="M34" s="509"/>
      <c r="N34" s="257" t="s">
        <v>69</v>
      </c>
      <c r="O34" s="258" t="s">
        <v>446</v>
      </c>
      <c r="P34" s="259" t="s">
        <v>445</v>
      </c>
    </row>
    <row r="35" spans="1:16" ht="19.5" customHeight="1">
      <c r="A35" s="1466"/>
      <c r="B35" s="240" t="s">
        <v>187</v>
      </c>
      <c r="C35" s="152" t="s">
        <v>32</v>
      </c>
      <c r="D35" s="153" t="s">
        <v>52</v>
      </c>
      <c r="E35" s="152" t="s">
        <v>32</v>
      </c>
      <c r="F35" s="153" t="s">
        <v>52</v>
      </c>
      <c r="G35" s="152" t="s">
        <v>514</v>
      </c>
      <c r="H35" s="153" t="s">
        <v>32</v>
      </c>
      <c r="I35" s="162" t="s">
        <v>174</v>
      </c>
      <c r="J35" s="162" t="s">
        <v>111</v>
      </c>
      <c r="K35" s="163" t="s">
        <v>532</v>
      </c>
      <c r="L35" s="164" t="s">
        <v>533</v>
      </c>
      <c r="M35" s="501"/>
      <c r="N35" s="154" t="s">
        <v>533</v>
      </c>
      <c r="O35" s="165" t="s">
        <v>63</v>
      </c>
      <c r="P35" s="204" t="s">
        <v>534</v>
      </c>
    </row>
    <row r="36" spans="1:16" ht="19.5" customHeight="1">
      <c r="A36" s="1466"/>
      <c r="B36" s="240" t="s">
        <v>192</v>
      </c>
      <c r="C36" s="143" t="s">
        <v>32</v>
      </c>
      <c r="D36" s="144" t="s">
        <v>52</v>
      </c>
      <c r="E36" s="143" t="s">
        <v>32</v>
      </c>
      <c r="F36" s="144" t="s">
        <v>52</v>
      </c>
      <c r="G36" s="143" t="s">
        <v>535</v>
      </c>
      <c r="H36" s="144" t="s">
        <v>32</v>
      </c>
      <c r="I36" s="145" t="s">
        <v>174</v>
      </c>
      <c r="J36" s="145" t="s">
        <v>111</v>
      </c>
      <c r="K36" s="146" t="s">
        <v>532</v>
      </c>
      <c r="L36" s="147" t="s">
        <v>536</v>
      </c>
      <c r="M36" s="499"/>
      <c r="N36" s="148" t="s">
        <v>537</v>
      </c>
      <c r="O36" s="149" t="s">
        <v>63</v>
      </c>
      <c r="P36" s="253" t="s">
        <v>538</v>
      </c>
    </row>
    <row r="37" spans="1:16" ht="19.5" customHeight="1">
      <c r="A37" s="1466"/>
      <c r="B37" s="78" t="s">
        <v>173</v>
      </c>
      <c r="C37" s="260" t="s">
        <v>32</v>
      </c>
      <c r="D37" s="261" t="s">
        <v>52</v>
      </c>
      <c r="E37" s="260" t="s">
        <v>32</v>
      </c>
      <c r="F37" s="261" t="s">
        <v>52</v>
      </c>
      <c r="G37" s="260" t="s">
        <v>539</v>
      </c>
      <c r="H37" s="261" t="s">
        <v>32</v>
      </c>
      <c r="I37" s="262" t="s">
        <v>174</v>
      </c>
      <c r="J37" s="262" t="s">
        <v>111</v>
      </c>
      <c r="K37" s="263" t="s">
        <v>532</v>
      </c>
      <c r="L37" s="264" t="s">
        <v>540</v>
      </c>
      <c r="M37" s="506"/>
      <c r="N37" s="216"/>
      <c r="O37" s="217"/>
      <c r="P37" s="218"/>
    </row>
    <row r="38" spans="1:16" ht="54.75" customHeight="1">
      <c r="A38" s="1463" t="s">
        <v>147</v>
      </c>
      <c r="B38" s="1464"/>
      <c r="C38" s="200" t="s">
        <v>32</v>
      </c>
      <c r="D38" s="130" t="s">
        <v>32</v>
      </c>
      <c r="E38" s="200" t="s">
        <v>32</v>
      </c>
      <c r="F38" s="130" t="s">
        <v>32</v>
      </c>
      <c r="G38" s="194" t="s">
        <v>32</v>
      </c>
      <c r="H38" s="195" t="s">
        <v>32</v>
      </c>
      <c r="I38" s="227" t="s">
        <v>32</v>
      </c>
      <c r="J38" s="227" t="s">
        <v>32</v>
      </c>
      <c r="K38" s="228" t="s">
        <v>32</v>
      </c>
      <c r="L38" s="244" t="s">
        <v>32</v>
      </c>
      <c r="M38" s="491"/>
      <c r="N38" s="200" t="s">
        <v>541</v>
      </c>
      <c r="O38" s="201" t="s">
        <v>66</v>
      </c>
      <c r="P38" s="202"/>
    </row>
    <row r="39" spans="1:16" ht="69" customHeight="1">
      <c r="A39" s="1463" t="s">
        <v>3</v>
      </c>
      <c r="B39" s="1464"/>
      <c r="C39" s="72" t="s">
        <v>52</v>
      </c>
      <c r="D39" s="73" t="s">
        <v>52</v>
      </c>
      <c r="E39" s="72" t="s">
        <v>52</v>
      </c>
      <c r="F39" s="73" t="s">
        <v>52</v>
      </c>
      <c r="G39" s="72" t="s">
        <v>542</v>
      </c>
      <c r="H39" s="73" t="s">
        <v>32</v>
      </c>
      <c r="I39" s="238" t="s">
        <v>174</v>
      </c>
      <c r="J39" s="238" t="s">
        <v>88</v>
      </c>
      <c r="K39" s="245" t="s">
        <v>116</v>
      </c>
      <c r="L39" s="246" t="s">
        <v>543</v>
      </c>
      <c r="M39" s="247" t="s">
        <v>62</v>
      </c>
      <c r="N39" s="72" t="s">
        <v>67</v>
      </c>
      <c r="O39" s="76" t="s">
        <v>64</v>
      </c>
      <c r="P39" s="248" t="s">
        <v>85</v>
      </c>
    </row>
    <row r="40" spans="1:16" s="17" customFormat="1" ht="19.5" customHeight="1">
      <c r="A40" s="1482" t="s">
        <v>199</v>
      </c>
      <c r="B40" s="1483"/>
      <c r="C40" s="80">
        <f>COUNTIF(C5:C39,"○")</f>
        <v>11</v>
      </c>
      <c r="D40" s="77">
        <f>COUNTIF(D5:D39,"○")</f>
        <v>30</v>
      </c>
      <c r="E40" s="80">
        <f>COUNTIF(E5:E39,"○")</f>
        <v>11</v>
      </c>
      <c r="F40" s="77">
        <f>COUNTIF(F5:F39,"○")</f>
        <v>32</v>
      </c>
      <c r="G40" s="80">
        <f>COUNTIF(G5:G39,"○")</f>
        <v>33</v>
      </c>
      <c r="H40" s="70">
        <v>1</v>
      </c>
      <c r="I40" s="79" t="s">
        <v>32</v>
      </c>
      <c r="J40" s="79" t="s">
        <v>32</v>
      </c>
      <c r="K40" s="104" t="s">
        <v>32</v>
      </c>
      <c r="L40" s="123" t="s">
        <v>32</v>
      </c>
      <c r="M40" s="512" t="s">
        <v>32</v>
      </c>
      <c r="N40" s="80" t="s">
        <v>32</v>
      </c>
      <c r="O40" s="81" t="s">
        <v>32</v>
      </c>
      <c r="P40" s="73" t="s">
        <v>32</v>
      </c>
    </row>
    <row r="41" spans="1:16" s="49" customFormat="1" ht="16.5" customHeight="1">
      <c r="A41" s="1" t="s">
        <v>710</v>
      </c>
      <c r="B41" s="13"/>
      <c r="C41" s="15"/>
      <c r="D41" s="15"/>
      <c r="E41" s="15"/>
      <c r="F41" s="15"/>
      <c r="G41" s="15"/>
      <c r="H41" s="15"/>
      <c r="I41" s="15"/>
      <c r="J41" s="10"/>
      <c r="K41" s="265"/>
      <c r="L41" s="266"/>
      <c r="M41" s="10"/>
      <c r="N41" s="15"/>
      <c r="O41" s="15"/>
      <c r="P41" s="10"/>
    </row>
    <row r="42" spans="1:16" ht="16.5" customHeight="1">
      <c r="A42" s="1" t="s">
        <v>711</v>
      </c>
      <c r="B42" s="13"/>
      <c r="C42" s="15"/>
      <c r="D42" s="15"/>
      <c r="E42" s="15"/>
      <c r="F42" s="15"/>
      <c r="G42" s="15"/>
      <c r="H42" s="15"/>
      <c r="I42" s="15"/>
      <c r="J42" s="10"/>
      <c r="K42" s="10"/>
      <c r="L42" s="15"/>
      <c r="M42" s="10"/>
      <c r="N42" s="15"/>
      <c r="O42" s="15"/>
      <c r="P42" s="10"/>
    </row>
    <row r="43" spans="1:31" ht="16.5" customHeight="1">
      <c r="A43" s="1" t="s">
        <v>77</v>
      </c>
      <c r="B43" s="13"/>
      <c r="C43" s="15"/>
      <c r="D43" s="15"/>
      <c r="E43" s="15"/>
      <c r="F43" s="15"/>
      <c r="G43" s="15"/>
      <c r="H43" s="15"/>
      <c r="I43" s="15"/>
      <c r="J43" s="10"/>
      <c r="K43" s="10"/>
      <c r="L43" s="15"/>
      <c r="M43" s="10"/>
      <c r="N43" s="15"/>
      <c r="O43" s="15"/>
      <c r="P43" s="10"/>
      <c r="AE43" s="126"/>
    </row>
    <row r="44" spans="1:16" ht="16.5" customHeight="1">
      <c r="A44" s="4" t="s">
        <v>241</v>
      </c>
      <c r="B44" s="9"/>
      <c r="J44" s="12"/>
      <c r="K44" s="12"/>
      <c r="P44" s="12"/>
    </row>
    <row r="45" spans="2:16" ht="12.75" customHeight="1">
      <c r="B45" s="9"/>
      <c r="J45" s="12"/>
      <c r="K45" s="12"/>
      <c r="P45" s="12"/>
    </row>
    <row r="46" spans="1:16" s="7" customFormat="1" ht="26.25" customHeight="1">
      <c r="A46" s="31" t="s">
        <v>76</v>
      </c>
      <c r="B46" s="28"/>
      <c r="C46" s="29"/>
      <c r="D46" s="29"/>
      <c r="E46" s="29"/>
      <c r="F46" s="29"/>
      <c r="G46" s="28"/>
      <c r="H46" s="28"/>
      <c r="I46" s="28"/>
      <c r="J46" s="28"/>
      <c r="K46" s="28"/>
      <c r="L46" s="28"/>
      <c r="M46" s="496"/>
      <c r="N46" s="29"/>
      <c r="O46" s="29"/>
      <c r="P46" s="28"/>
    </row>
    <row r="47" spans="1:16" s="19" customFormat="1" ht="24" customHeight="1">
      <c r="A47" s="1452" t="s">
        <v>200</v>
      </c>
      <c r="B47" s="1460"/>
      <c r="C47" s="1454" t="s">
        <v>373</v>
      </c>
      <c r="D47" s="1455"/>
      <c r="E47" s="1454" t="s">
        <v>374</v>
      </c>
      <c r="F47" s="1455"/>
      <c r="G47" s="1456" t="s">
        <v>163</v>
      </c>
      <c r="H47" s="1457"/>
      <c r="I47" s="1458" t="s">
        <v>164</v>
      </c>
      <c r="J47" s="1458" t="s">
        <v>49</v>
      </c>
      <c r="K47" s="1452" t="s">
        <v>544</v>
      </c>
      <c r="L47" s="1467" t="s">
        <v>369</v>
      </c>
      <c r="M47" s="1447" t="s">
        <v>243</v>
      </c>
      <c r="N47" s="1449" t="s">
        <v>26</v>
      </c>
      <c r="O47" s="1450"/>
      <c r="P47" s="1451"/>
    </row>
    <row r="48" spans="1:16" s="19" customFormat="1" ht="34.5" customHeight="1">
      <c r="A48" s="1461"/>
      <c r="B48" s="1462"/>
      <c r="C48" s="72" t="s">
        <v>244</v>
      </c>
      <c r="D48" s="73" t="s">
        <v>242</v>
      </c>
      <c r="E48" s="72" t="s">
        <v>244</v>
      </c>
      <c r="F48" s="73" t="s">
        <v>242</v>
      </c>
      <c r="G48" s="74" t="s">
        <v>655</v>
      </c>
      <c r="H48" s="75" t="s">
        <v>159</v>
      </c>
      <c r="I48" s="1459"/>
      <c r="J48" s="1459"/>
      <c r="K48" s="1453"/>
      <c r="L48" s="1468"/>
      <c r="M48" s="1448"/>
      <c r="N48" s="72" t="s">
        <v>656</v>
      </c>
      <c r="O48" s="76" t="s">
        <v>657</v>
      </c>
      <c r="P48" s="77" t="s">
        <v>86</v>
      </c>
    </row>
    <row r="49" spans="1:16" ht="42" customHeight="1">
      <c r="A49" s="1477" t="s">
        <v>193</v>
      </c>
      <c r="B49" s="82" t="s">
        <v>142</v>
      </c>
      <c r="C49" s="83" t="s">
        <v>32</v>
      </c>
      <c r="D49" s="132" t="s">
        <v>389</v>
      </c>
      <c r="E49" s="83" t="s">
        <v>32</v>
      </c>
      <c r="F49" s="132" t="s">
        <v>389</v>
      </c>
      <c r="G49" s="83" t="s">
        <v>389</v>
      </c>
      <c r="H49" s="132" t="s">
        <v>32</v>
      </c>
      <c r="I49" s="71" t="s">
        <v>94</v>
      </c>
      <c r="J49" s="71" t="s">
        <v>111</v>
      </c>
      <c r="K49" s="129" t="s">
        <v>95</v>
      </c>
      <c r="L49" s="267" t="s">
        <v>506</v>
      </c>
      <c r="M49" s="497" t="s">
        <v>78</v>
      </c>
      <c r="N49" s="249" t="s">
        <v>70</v>
      </c>
      <c r="O49" s="250" t="s">
        <v>65</v>
      </c>
      <c r="P49" s="251"/>
    </row>
    <row r="50" spans="1:16" ht="42" customHeight="1">
      <c r="A50" s="1478"/>
      <c r="B50" s="268" t="s">
        <v>204</v>
      </c>
      <c r="C50" s="269" t="s">
        <v>32</v>
      </c>
      <c r="D50" s="270" t="s">
        <v>535</v>
      </c>
      <c r="E50" s="269" t="s">
        <v>32</v>
      </c>
      <c r="F50" s="270" t="s">
        <v>535</v>
      </c>
      <c r="G50" s="269" t="s">
        <v>535</v>
      </c>
      <c r="H50" s="270" t="s">
        <v>32</v>
      </c>
      <c r="I50" s="271" t="s">
        <v>94</v>
      </c>
      <c r="J50" s="271" t="s">
        <v>111</v>
      </c>
      <c r="K50" s="272" t="s">
        <v>95</v>
      </c>
      <c r="L50" s="273" t="s">
        <v>515</v>
      </c>
      <c r="M50" s="510" t="s">
        <v>78</v>
      </c>
      <c r="N50" s="274" t="s">
        <v>70</v>
      </c>
      <c r="O50" s="275" t="s">
        <v>65</v>
      </c>
      <c r="P50" s="251"/>
    </row>
    <row r="51" spans="1:16" ht="17.25" customHeight="1">
      <c r="A51" s="1" t="s">
        <v>654</v>
      </c>
      <c r="B51" s="13"/>
      <c r="C51" s="15"/>
      <c r="D51" s="15"/>
      <c r="E51" s="15"/>
      <c r="F51" s="15"/>
      <c r="G51" s="15"/>
      <c r="H51" s="15"/>
      <c r="I51" s="15"/>
      <c r="J51" s="10"/>
      <c r="K51" s="10"/>
      <c r="L51" s="15"/>
      <c r="M51" s="10"/>
      <c r="N51" s="15"/>
      <c r="O51" s="15"/>
      <c r="P51" s="10"/>
    </row>
    <row r="52" spans="2:16" s="119" customFormat="1" ht="20.25" customHeight="1">
      <c r="B52" s="120"/>
      <c r="C52" s="121"/>
      <c r="D52" s="121"/>
      <c r="E52" s="121"/>
      <c r="F52" s="121"/>
      <c r="I52" s="121"/>
      <c r="J52" s="48"/>
      <c r="K52" s="48"/>
      <c r="M52" s="120"/>
      <c r="N52" s="122"/>
      <c r="O52" s="122"/>
      <c r="P52" s="48"/>
    </row>
    <row r="53" spans="1:13" ht="13.5">
      <c r="A53" s="5"/>
      <c r="G53" s="14"/>
      <c r="H53" s="14"/>
      <c r="L53" s="14"/>
      <c r="M53" s="511"/>
    </row>
  </sheetData>
  <sheetProtection/>
  <mergeCells count="31">
    <mergeCell ref="A49:A50"/>
    <mergeCell ref="M3:M4"/>
    <mergeCell ref="E3:F3"/>
    <mergeCell ref="G3:H3"/>
    <mergeCell ref="A23:A24"/>
    <mergeCell ref="A21:A22"/>
    <mergeCell ref="C47:D47"/>
    <mergeCell ref="A40:B40"/>
    <mergeCell ref="A39:B39"/>
    <mergeCell ref="A25:A30"/>
    <mergeCell ref="N3:P3"/>
    <mergeCell ref="A5:A10"/>
    <mergeCell ref="A13:A20"/>
    <mergeCell ref="A11:A12"/>
    <mergeCell ref="K3:K4"/>
    <mergeCell ref="A3:B4"/>
    <mergeCell ref="L3:L4"/>
    <mergeCell ref="I3:I4"/>
    <mergeCell ref="J3:J4"/>
    <mergeCell ref="C3:D3"/>
    <mergeCell ref="A47:B48"/>
    <mergeCell ref="A38:B38"/>
    <mergeCell ref="A31:A37"/>
    <mergeCell ref="L47:L48"/>
    <mergeCell ref="M47:M48"/>
    <mergeCell ref="N47:P47"/>
    <mergeCell ref="K47:K48"/>
    <mergeCell ref="E47:F47"/>
    <mergeCell ref="G47:H47"/>
    <mergeCell ref="I47:I48"/>
    <mergeCell ref="J47:J48"/>
  </mergeCells>
  <printOptions horizontalCentered="1" verticalCentered="1"/>
  <pageMargins left="0.3937007874015748" right="0.3937007874015748" top="0.5905511811023623" bottom="0.5905511811023623" header="0.5118110236220472" footer="0.3937007874015748"/>
  <pageSetup fitToHeight="1" fitToWidth="1" horizontalDpi="600" verticalDpi="600" orientation="portrait" paperSize="9" scale="61" r:id="rId1"/>
  <headerFooter alignWithMargins="0">
    <oddFooter>&amp;C&amp;14－7－</oddFooter>
  </headerFooter>
</worksheet>
</file>

<file path=xl/worksheets/sheet4.xml><?xml version="1.0" encoding="utf-8"?>
<worksheet xmlns="http://schemas.openxmlformats.org/spreadsheetml/2006/main" xmlns:r="http://schemas.openxmlformats.org/officeDocument/2006/relationships">
  <sheetPr>
    <tabColor indexed="45"/>
  </sheetPr>
  <dimension ref="A1:BI57"/>
  <sheetViews>
    <sheetView view="pageBreakPreview" zoomScale="75" zoomScaleNormal="75" zoomScaleSheetLayoutView="75" zoomScalePageLayoutView="0" workbookViewId="0" topLeftCell="A1">
      <selection activeCell="C6" sqref="C6"/>
    </sheetView>
  </sheetViews>
  <sheetFormatPr defaultColWidth="9.00390625" defaultRowHeight="13.5"/>
  <cols>
    <col min="1" max="1" width="3.25390625" style="4" customWidth="1"/>
    <col min="2" max="2" width="8.375" style="4" customWidth="1"/>
    <col min="3" max="15" width="5.50390625" style="4" customWidth="1"/>
    <col min="16" max="16" width="6.875" style="4" customWidth="1"/>
    <col min="17" max="17" width="3.25390625" style="4" customWidth="1"/>
    <col min="18" max="21" width="3.75390625" style="4" customWidth="1"/>
    <col min="22" max="22" width="6.625" style="4" customWidth="1"/>
    <col min="23" max="23" width="8.875" style="4" customWidth="1"/>
    <col min="24" max="24" width="5.875" style="17" customWidth="1"/>
    <col min="25" max="25" width="6.25390625" style="17" customWidth="1"/>
    <col min="26" max="26" width="70.50390625" style="16" customWidth="1"/>
    <col min="27" max="27" width="64.50390625" style="1" customWidth="1"/>
    <col min="28" max="54" width="9.00390625" style="1" customWidth="1"/>
    <col min="55" max="16384" width="9.00390625" style="4" customWidth="1"/>
  </cols>
  <sheetData>
    <row r="1" spans="2:23" ht="24.75" customHeight="1">
      <c r="B1" s="32"/>
      <c r="C1" s="47" t="s">
        <v>372</v>
      </c>
      <c r="D1" s="32"/>
      <c r="E1" s="32"/>
      <c r="F1" s="32"/>
      <c r="G1" s="32"/>
      <c r="H1" s="32"/>
      <c r="I1" s="32"/>
      <c r="J1" s="32"/>
      <c r="K1" s="32"/>
      <c r="L1" s="32"/>
      <c r="M1" s="32"/>
      <c r="N1" s="32"/>
      <c r="O1" s="32"/>
      <c r="P1" s="32"/>
      <c r="Q1" s="32"/>
      <c r="R1" s="32"/>
      <c r="S1" s="32"/>
      <c r="T1" s="32"/>
      <c r="U1" s="32"/>
      <c r="V1" s="32"/>
      <c r="W1" s="127"/>
    </row>
    <row r="2" spans="1:26" ht="14.25" customHeight="1">
      <c r="A2" s="36"/>
      <c r="B2" s="21"/>
      <c r="C2" s="32"/>
      <c r="D2" s="32"/>
      <c r="E2" s="32"/>
      <c r="F2" s="32"/>
      <c r="G2" s="32"/>
      <c r="H2" s="32"/>
      <c r="I2" s="32"/>
      <c r="J2" s="32"/>
      <c r="K2" s="32"/>
      <c r="L2" s="32"/>
      <c r="M2" s="32"/>
      <c r="N2" s="32"/>
      <c r="O2" s="32"/>
      <c r="P2" s="32"/>
      <c r="Q2" s="51"/>
      <c r="R2" s="51"/>
      <c r="S2" s="51"/>
      <c r="T2" s="51"/>
      <c r="U2" s="51"/>
      <c r="V2" s="51"/>
      <c r="X2" s="27"/>
      <c r="Y2" s="27"/>
      <c r="Z2" s="27"/>
    </row>
    <row r="3" spans="1:26" ht="19.5" customHeight="1">
      <c r="A3" s="1452" t="s">
        <v>200</v>
      </c>
      <c r="B3" s="1514"/>
      <c r="C3" s="1485" t="s">
        <v>368</v>
      </c>
      <c r="D3" s="1486"/>
      <c r="E3" s="1486"/>
      <c r="F3" s="1486"/>
      <c r="G3" s="1486"/>
      <c r="H3" s="1486"/>
      <c r="I3" s="1486"/>
      <c r="J3" s="1486"/>
      <c r="K3" s="1486"/>
      <c r="L3" s="1486"/>
      <c r="M3" s="1486"/>
      <c r="N3" s="1486"/>
      <c r="O3" s="1486"/>
      <c r="P3" s="1487"/>
      <c r="Q3" s="1495" t="s">
        <v>201</v>
      </c>
      <c r="R3" s="1456" t="s">
        <v>593</v>
      </c>
      <c r="S3" s="1492"/>
      <c r="T3" s="1492"/>
      <c r="U3" s="1457"/>
      <c r="V3" s="1504" t="s">
        <v>375</v>
      </c>
      <c r="W3" s="1501" t="s">
        <v>659</v>
      </c>
      <c r="X3" s="1449" t="s">
        <v>26</v>
      </c>
      <c r="Y3" s="1450"/>
      <c r="Z3" s="1451"/>
    </row>
    <row r="4" spans="1:31" ht="15" customHeight="1">
      <c r="A4" s="1515"/>
      <c r="B4" s="1516"/>
      <c r="C4" s="1488" t="s">
        <v>190</v>
      </c>
      <c r="D4" s="1489"/>
      <c r="E4" s="1488" t="s">
        <v>189</v>
      </c>
      <c r="F4" s="1489"/>
      <c r="G4" s="1488" t="s">
        <v>246</v>
      </c>
      <c r="H4" s="1489"/>
      <c r="I4" s="1488" t="s">
        <v>165</v>
      </c>
      <c r="J4" s="1489"/>
      <c r="K4" s="1488" t="s">
        <v>166</v>
      </c>
      <c r="L4" s="1509"/>
      <c r="M4" s="1488" t="s">
        <v>376</v>
      </c>
      <c r="N4" s="1513"/>
      <c r="O4" s="1488" t="s">
        <v>4</v>
      </c>
      <c r="P4" s="1489"/>
      <c r="Q4" s="1496"/>
      <c r="R4" s="1490" t="s">
        <v>59</v>
      </c>
      <c r="S4" s="1498" t="s">
        <v>60</v>
      </c>
      <c r="T4" s="1498" t="s">
        <v>61</v>
      </c>
      <c r="U4" s="1493" t="s">
        <v>159</v>
      </c>
      <c r="V4" s="1505"/>
      <c r="W4" s="1502"/>
      <c r="X4" s="1522" t="s">
        <v>29</v>
      </c>
      <c r="Y4" s="1523" t="s">
        <v>658</v>
      </c>
      <c r="Z4" s="1524" t="s">
        <v>86</v>
      </c>
      <c r="AA4" s="8"/>
      <c r="AB4" s="1500"/>
      <c r="AC4" s="1500"/>
      <c r="AD4" s="8"/>
      <c r="AE4" s="8"/>
    </row>
    <row r="5" spans="1:61" ht="77.25" customHeight="1">
      <c r="A5" s="1453"/>
      <c r="B5" s="1517"/>
      <c r="C5" s="124" t="s">
        <v>167</v>
      </c>
      <c r="D5" s="125" t="s">
        <v>168</v>
      </c>
      <c r="E5" s="124" t="s">
        <v>167</v>
      </c>
      <c r="F5" s="125" t="s">
        <v>168</v>
      </c>
      <c r="G5" s="124" t="s">
        <v>167</v>
      </c>
      <c r="H5" s="125" t="s">
        <v>168</v>
      </c>
      <c r="I5" s="124" t="s">
        <v>167</v>
      </c>
      <c r="J5" s="125" t="s">
        <v>168</v>
      </c>
      <c r="K5" s="124" t="s">
        <v>167</v>
      </c>
      <c r="L5" s="125" t="s">
        <v>168</v>
      </c>
      <c r="M5" s="124" t="s">
        <v>167</v>
      </c>
      <c r="N5" s="125" t="s">
        <v>168</v>
      </c>
      <c r="O5" s="124" t="s">
        <v>167</v>
      </c>
      <c r="P5" s="125" t="s">
        <v>168</v>
      </c>
      <c r="Q5" s="1497"/>
      <c r="R5" s="1491"/>
      <c r="S5" s="1499"/>
      <c r="T5" s="1499"/>
      <c r="U5" s="1494"/>
      <c r="V5" s="1506"/>
      <c r="W5" s="1503"/>
      <c r="X5" s="1491"/>
      <c r="Y5" s="1499"/>
      <c r="Z5" s="1525"/>
      <c r="AA5" s="23"/>
      <c r="AB5" s="23"/>
      <c r="AC5" s="23"/>
      <c r="AD5" s="23"/>
      <c r="AE5" s="23"/>
      <c r="AF5" s="2"/>
      <c r="AG5" s="2"/>
      <c r="AH5" s="2"/>
      <c r="AI5" s="2"/>
      <c r="AJ5" s="2"/>
      <c r="AK5" s="2"/>
      <c r="AL5" s="2"/>
      <c r="AM5" s="2"/>
      <c r="AN5" s="2"/>
      <c r="AO5" s="2"/>
      <c r="AP5" s="2"/>
      <c r="AQ5" s="2"/>
      <c r="AR5" s="2"/>
      <c r="AS5" s="2"/>
      <c r="AT5" s="2"/>
      <c r="AU5" s="2"/>
      <c r="AV5" s="2"/>
      <c r="AW5" s="2"/>
      <c r="AX5" s="2"/>
      <c r="AY5" s="2"/>
      <c r="AZ5" s="2"/>
      <c r="BA5" s="2"/>
      <c r="BB5" s="2"/>
      <c r="BC5" s="6"/>
      <c r="BD5" s="6"/>
      <c r="BE5" s="6"/>
      <c r="BF5" s="6"/>
      <c r="BG5" s="6"/>
      <c r="BH5" s="6"/>
      <c r="BI5" s="6"/>
    </row>
    <row r="6" spans="1:60" ht="21.75" customHeight="1">
      <c r="A6" s="1469" t="s">
        <v>118</v>
      </c>
      <c r="B6" s="286" t="s">
        <v>122</v>
      </c>
      <c r="C6" s="299">
        <v>3</v>
      </c>
      <c r="D6" s="300">
        <v>133</v>
      </c>
      <c r="E6" s="301">
        <v>1</v>
      </c>
      <c r="F6" s="300">
        <v>35</v>
      </c>
      <c r="G6" s="302">
        <v>1</v>
      </c>
      <c r="H6" s="303">
        <v>104</v>
      </c>
      <c r="I6" s="302"/>
      <c r="J6" s="303"/>
      <c r="K6" s="302"/>
      <c r="L6" s="303"/>
      <c r="M6" s="302"/>
      <c r="N6" s="303"/>
      <c r="O6" s="289">
        <f aca="true" t="shared" si="0" ref="O6:P11">SUM(C6,E6,G6,I6,K6,M6)</f>
        <v>5</v>
      </c>
      <c r="P6" s="300">
        <f t="shared" si="0"/>
        <v>272</v>
      </c>
      <c r="Q6" s="304" t="s">
        <v>52</v>
      </c>
      <c r="R6" s="305" t="s">
        <v>52</v>
      </c>
      <c r="S6" s="306"/>
      <c r="T6" s="306"/>
      <c r="U6" s="307"/>
      <c r="V6" s="308"/>
      <c r="W6" s="309" t="s">
        <v>409</v>
      </c>
      <c r="X6" s="296"/>
      <c r="Y6" s="297"/>
      <c r="Z6" s="298"/>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459"/>
      <c r="BC6" s="459"/>
      <c r="BD6" s="459"/>
      <c r="BE6" s="459"/>
      <c r="BF6" s="459"/>
      <c r="BG6" s="459"/>
      <c r="BH6" s="459"/>
    </row>
    <row r="7" spans="1:60" ht="21.75" customHeight="1">
      <c r="A7" s="1470"/>
      <c r="B7" s="310" t="s">
        <v>119</v>
      </c>
      <c r="C7" s="311"/>
      <c r="D7" s="312"/>
      <c r="E7" s="311"/>
      <c r="F7" s="313"/>
      <c r="G7" s="314"/>
      <c r="H7" s="315"/>
      <c r="I7" s="314"/>
      <c r="J7" s="315"/>
      <c r="K7" s="314"/>
      <c r="L7" s="315"/>
      <c r="M7" s="314"/>
      <c r="N7" s="315"/>
      <c r="O7" s="316">
        <f t="shared" si="0"/>
        <v>0</v>
      </c>
      <c r="P7" s="313">
        <f t="shared" si="0"/>
        <v>0</v>
      </c>
      <c r="Q7" s="317"/>
      <c r="R7" s="318"/>
      <c r="S7" s="319"/>
      <c r="T7" s="319"/>
      <c r="U7" s="320"/>
      <c r="V7" s="321" t="s">
        <v>494</v>
      </c>
      <c r="W7" s="322"/>
      <c r="X7" s="323"/>
      <c r="Y7" s="324"/>
      <c r="Z7" s="325"/>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459"/>
      <c r="BC7" s="459"/>
      <c r="BD7" s="459"/>
      <c r="BE7" s="459"/>
      <c r="BF7" s="459"/>
      <c r="BG7" s="459"/>
      <c r="BH7" s="459"/>
    </row>
    <row r="8" spans="1:60" ht="21.75" customHeight="1">
      <c r="A8" s="1470"/>
      <c r="B8" s="326" t="s">
        <v>124</v>
      </c>
      <c r="C8" s="327">
        <v>1</v>
      </c>
      <c r="D8" s="328">
        <v>19</v>
      </c>
      <c r="E8" s="327">
        <v>1</v>
      </c>
      <c r="F8" s="328">
        <v>70</v>
      </c>
      <c r="G8" s="327"/>
      <c r="H8" s="328"/>
      <c r="I8" s="327">
        <v>1</v>
      </c>
      <c r="J8" s="328">
        <v>20</v>
      </c>
      <c r="K8" s="327"/>
      <c r="L8" s="328"/>
      <c r="M8" s="327"/>
      <c r="N8" s="328"/>
      <c r="O8" s="329">
        <f t="shared" si="0"/>
        <v>3</v>
      </c>
      <c r="P8" s="330">
        <f t="shared" si="0"/>
        <v>109</v>
      </c>
      <c r="Q8" s="331" t="s">
        <v>52</v>
      </c>
      <c r="R8" s="332" t="s">
        <v>52</v>
      </c>
      <c r="S8" s="333"/>
      <c r="T8" s="333" t="s">
        <v>52</v>
      </c>
      <c r="U8" s="334"/>
      <c r="V8" s="335" t="s">
        <v>414</v>
      </c>
      <c r="W8" s="336" t="s">
        <v>495</v>
      </c>
      <c r="X8" s="337"/>
      <c r="Y8" s="338"/>
      <c r="Z8" s="33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459"/>
      <c r="BC8" s="459"/>
      <c r="BD8" s="459"/>
      <c r="BE8" s="459"/>
      <c r="BF8" s="459"/>
      <c r="BG8" s="459"/>
      <c r="BH8" s="459"/>
    </row>
    <row r="9" spans="1:60" ht="21.75" customHeight="1">
      <c r="A9" s="1470"/>
      <c r="B9" s="326" t="s">
        <v>120</v>
      </c>
      <c r="C9" s="340"/>
      <c r="D9" s="341"/>
      <c r="E9" s="340"/>
      <c r="F9" s="341"/>
      <c r="G9" s="342">
        <v>2</v>
      </c>
      <c r="H9" s="341">
        <v>113</v>
      </c>
      <c r="I9" s="342">
        <v>1</v>
      </c>
      <c r="J9" s="341">
        <v>34</v>
      </c>
      <c r="K9" s="342"/>
      <c r="L9" s="341"/>
      <c r="M9" s="342"/>
      <c r="N9" s="341"/>
      <c r="O9" s="329">
        <f t="shared" si="0"/>
        <v>3</v>
      </c>
      <c r="P9" s="330">
        <f t="shared" si="0"/>
        <v>147</v>
      </c>
      <c r="Q9" s="331" t="s">
        <v>52</v>
      </c>
      <c r="R9" s="332" t="s">
        <v>52</v>
      </c>
      <c r="S9" s="333" t="s">
        <v>52</v>
      </c>
      <c r="T9" s="333" t="s">
        <v>52</v>
      </c>
      <c r="U9" s="334"/>
      <c r="V9" s="335"/>
      <c r="W9" s="336" t="s">
        <v>594</v>
      </c>
      <c r="X9" s="337"/>
      <c r="Y9" s="338"/>
      <c r="Z9" s="33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459"/>
      <c r="BC9" s="459"/>
      <c r="BD9" s="459"/>
      <c r="BE9" s="459"/>
      <c r="BF9" s="459"/>
      <c r="BG9" s="459"/>
      <c r="BH9" s="459"/>
    </row>
    <row r="10" spans="1:60" ht="21.75" customHeight="1">
      <c r="A10" s="1470"/>
      <c r="B10" s="326" t="s">
        <v>121</v>
      </c>
      <c r="C10" s="327">
        <v>1</v>
      </c>
      <c r="D10" s="343">
        <v>39</v>
      </c>
      <c r="E10" s="327">
        <v>2</v>
      </c>
      <c r="F10" s="341">
        <v>27</v>
      </c>
      <c r="G10" s="327"/>
      <c r="H10" s="328"/>
      <c r="I10" s="327"/>
      <c r="J10" s="328"/>
      <c r="K10" s="327"/>
      <c r="L10" s="328"/>
      <c r="M10" s="327"/>
      <c r="N10" s="328"/>
      <c r="O10" s="329">
        <f t="shared" si="0"/>
        <v>3</v>
      </c>
      <c r="P10" s="312">
        <f t="shared" si="0"/>
        <v>66</v>
      </c>
      <c r="Q10" s="331" t="s">
        <v>52</v>
      </c>
      <c r="R10" s="332" t="s">
        <v>52</v>
      </c>
      <c r="S10" s="333"/>
      <c r="T10" s="333"/>
      <c r="U10" s="334"/>
      <c r="V10" s="335"/>
      <c r="W10" s="336" t="s">
        <v>595</v>
      </c>
      <c r="X10" s="337"/>
      <c r="Y10" s="338"/>
      <c r="Z10" s="33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459"/>
      <c r="BC10" s="459"/>
      <c r="BD10" s="459"/>
      <c r="BE10" s="459"/>
      <c r="BF10" s="459"/>
      <c r="BG10" s="459"/>
      <c r="BH10" s="459"/>
    </row>
    <row r="11" spans="1:60" ht="21.75" customHeight="1">
      <c r="A11" s="1471"/>
      <c r="B11" s="344" t="s">
        <v>127</v>
      </c>
      <c r="C11" s="345">
        <v>1</v>
      </c>
      <c r="D11" s="346">
        <v>20</v>
      </c>
      <c r="E11" s="345">
        <v>2</v>
      </c>
      <c r="F11" s="346">
        <v>32</v>
      </c>
      <c r="G11" s="345">
        <v>1</v>
      </c>
      <c r="H11" s="346">
        <v>19</v>
      </c>
      <c r="I11" s="345"/>
      <c r="J11" s="346"/>
      <c r="K11" s="345"/>
      <c r="L11" s="346"/>
      <c r="M11" s="345"/>
      <c r="N11" s="346"/>
      <c r="O11" s="347">
        <f t="shared" si="0"/>
        <v>4</v>
      </c>
      <c r="P11" s="348">
        <f t="shared" si="0"/>
        <v>71</v>
      </c>
      <c r="Q11" s="349" t="s">
        <v>52</v>
      </c>
      <c r="R11" s="350" t="s">
        <v>500</v>
      </c>
      <c r="S11" s="351"/>
      <c r="T11" s="352" t="s">
        <v>500</v>
      </c>
      <c r="U11" s="353"/>
      <c r="V11" s="354"/>
      <c r="W11" s="355" t="s">
        <v>596</v>
      </c>
      <c r="X11" s="356" t="s">
        <v>557</v>
      </c>
      <c r="Y11" s="357" t="s">
        <v>63</v>
      </c>
      <c r="Z11" s="358" t="s">
        <v>10</v>
      </c>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459"/>
      <c r="BC11" s="459"/>
      <c r="BD11" s="459"/>
      <c r="BE11" s="459"/>
      <c r="BF11" s="459"/>
      <c r="BG11" s="459"/>
      <c r="BH11" s="459"/>
    </row>
    <row r="12" spans="1:60" ht="21.75" customHeight="1">
      <c r="A12" s="1472" t="s">
        <v>152</v>
      </c>
      <c r="B12" s="359" t="s">
        <v>196</v>
      </c>
      <c r="C12" s="360">
        <v>6</v>
      </c>
      <c r="D12" s="361">
        <v>182</v>
      </c>
      <c r="E12" s="362">
        <v>6</v>
      </c>
      <c r="F12" s="361">
        <v>125</v>
      </c>
      <c r="G12" s="362"/>
      <c r="H12" s="361"/>
      <c r="I12" s="362"/>
      <c r="J12" s="361"/>
      <c r="K12" s="362"/>
      <c r="L12" s="361"/>
      <c r="M12" s="362"/>
      <c r="N12" s="361"/>
      <c r="O12" s="363">
        <f aca="true" t="shared" si="1" ref="O12:P14">SUM(C12,E12,G12,I12,K12,M12)</f>
        <v>12</v>
      </c>
      <c r="P12" s="364">
        <f t="shared" si="1"/>
        <v>307</v>
      </c>
      <c r="Q12" s="365" t="s">
        <v>52</v>
      </c>
      <c r="R12" s="366" t="s">
        <v>52</v>
      </c>
      <c r="S12" s="367" t="s">
        <v>52</v>
      </c>
      <c r="T12" s="367"/>
      <c r="U12" s="368"/>
      <c r="V12" s="369"/>
      <c r="W12" s="370" t="s">
        <v>597</v>
      </c>
      <c r="X12" s="371"/>
      <c r="Y12" s="372"/>
      <c r="Z12" s="373"/>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459"/>
      <c r="BC12" s="459"/>
      <c r="BD12" s="459"/>
      <c r="BE12" s="459"/>
      <c r="BF12" s="459"/>
      <c r="BG12" s="459"/>
      <c r="BH12" s="459"/>
    </row>
    <row r="13" spans="1:60" ht="21.75" customHeight="1">
      <c r="A13" s="1473"/>
      <c r="B13" s="344" t="s">
        <v>182</v>
      </c>
      <c r="C13" s="374"/>
      <c r="D13" s="375"/>
      <c r="E13" s="376"/>
      <c r="F13" s="375"/>
      <c r="G13" s="376"/>
      <c r="H13" s="375"/>
      <c r="I13" s="376"/>
      <c r="J13" s="375"/>
      <c r="K13" s="376"/>
      <c r="L13" s="375"/>
      <c r="M13" s="376"/>
      <c r="N13" s="375"/>
      <c r="O13" s="377">
        <f t="shared" si="1"/>
        <v>0</v>
      </c>
      <c r="P13" s="378">
        <f t="shared" si="1"/>
        <v>0</v>
      </c>
      <c r="Q13" s="379"/>
      <c r="R13" s="380"/>
      <c r="S13" s="381"/>
      <c r="T13" s="381"/>
      <c r="U13" s="382"/>
      <c r="V13" s="383"/>
      <c r="W13" s="355"/>
      <c r="X13" s="356"/>
      <c r="Y13" s="357"/>
      <c r="Z13" s="358"/>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459"/>
      <c r="BC13" s="459"/>
      <c r="BD13" s="459"/>
      <c r="BE13" s="459"/>
      <c r="BF13" s="459"/>
      <c r="BG13" s="459"/>
      <c r="BH13" s="459"/>
    </row>
    <row r="14" spans="1:60" ht="21.75" customHeight="1">
      <c r="A14" s="1469" t="s">
        <v>153</v>
      </c>
      <c r="B14" s="286" t="s">
        <v>130</v>
      </c>
      <c r="C14" s="360">
        <v>28</v>
      </c>
      <c r="D14" s="361">
        <v>774</v>
      </c>
      <c r="E14" s="362">
        <v>14</v>
      </c>
      <c r="F14" s="361">
        <v>831</v>
      </c>
      <c r="G14" s="362">
        <v>2</v>
      </c>
      <c r="H14" s="361">
        <v>153</v>
      </c>
      <c r="I14" s="362"/>
      <c r="J14" s="361"/>
      <c r="K14" s="362"/>
      <c r="L14" s="361"/>
      <c r="M14" s="362"/>
      <c r="N14" s="361"/>
      <c r="O14" s="363">
        <f t="shared" si="1"/>
        <v>44</v>
      </c>
      <c r="P14" s="364">
        <f t="shared" si="1"/>
        <v>1758</v>
      </c>
      <c r="Q14" s="384" t="s">
        <v>52</v>
      </c>
      <c r="R14" s="385" t="s">
        <v>52</v>
      </c>
      <c r="S14" s="386"/>
      <c r="T14" s="386" t="s">
        <v>504</v>
      </c>
      <c r="U14" s="387"/>
      <c r="V14" s="388"/>
      <c r="W14" s="309" t="s">
        <v>563</v>
      </c>
      <c r="X14" s="296" t="s">
        <v>67</v>
      </c>
      <c r="Y14" s="297" t="s">
        <v>64</v>
      </c>
      <c r="Z14" s="298" t="s">
        <v>11</v>
      </c>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459"/>
      <c r="BC14" s="459"/>
      <c r="BD14" s="459"/>
      <c r="BE14" s="459"/>
      <c r="BF14" s="459"/>
      <c r="BG14" s="459"/>
      <c r="BH14" s="459"/>
    </row>
    <row r="15" spans="1:60" ht="21.75" customHeight="1">
      <c r="A15" s="1470"/>
      <c r="B15" s="326" t="s">
        <v>131</v>
      </c>
      <c r="C15" s="389">
        <v>10</v>
      </c>
      <c r="D15" s="390">
        <v>410</v>
      </c>
      <c r="E15" s="391">
        <v>10</v>
      </c>
      <c r="F15" s="390">
        <v>658</v>
      </c>
      <c r="G15" s="391"/>
      <c r="H15" s="390"/>
      <c r="I15" s="391"/>
      <c r="J15" s="390"/>
      <c r="K15" s="391"/>
      <c r="L15" s="390"/>
      <c r="M15" s="391"/>
      <c r="N15" s="390"/>
      <c r="O15" s="316">
        <v>20</v>
      </c>
      <c r="P15" s="313">
        <v>1068</v>
      </c>
      <c r="Q15" s="392" t="s">
        <v>497</v>
      </c>
      <c r="R15" s="393" t="s">
        <v>497</v>
      </c>
      <c r="S15" s="394"/>
      <c r="T15" s="394" t="s">
        <v>497</v>
      </c>
      <c r="U15" s="421"/>
      <c r="V15" s="422"/>
      <c r="W15" s="322"/>
      <c r="X15" s="323"/>
      <c r="Y15" s="324"/>
      <c r="Z15" s="325"/>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459"/>
      <c r="BC15" s="459"/>
      <c r="BD15" s="459"/>
      <c r="BE15" s="459"/>
      <c r="BF15" s="459"/>
      <c r="BG15" s="459"/>
      <c r="BH15" s="459"/>
    </row>
    <row r="16" spans="1:60" ht="21.75" customHeight="1">
      <c r="A16" s="1470"/>
      <c r="B16" s="326" t="s">
        <v>132</v>
      </c>
      <c r="C16" s="342"/>
      <c r="D16" s="328"/>
      <c r="E16" s="327"/>
      <c r="F16" s="328"/>
      <c r="G16" s="327"/>
      <c r="H16" s="328"/>
      <c r="I16" s="327"/>
      <c r="J16" s="328"/>
      <c r="K16" s="327"/>
      <c r="L16" s="328"/>
      <c r="M16" s="327"/>
      <c r="N16" s="328"/>
      <c r="O16" s="329">
        <f aca="true" t="shared" si="2" ref="O16:P21">SUM(C16,E16,G16,I16,K16,M16)</f>
        <v>0</v>
      </c>
      <c r="P16" s="330">
        <f t="shared" si="2"/>
        <v>0</v>
      </c>
      <c r="Q16" s="395"/>
      <c r="R16" s="396"/>
      <c r="S16" s="397"/>
      <c r="T16" s="397"/>
      <c r="U16" s="398"/>
      <c r="V16" s="399"/>
      <c r="W16" s="400"/>
      <c r="X16" s="337"/>
      <c r="Y16" s="338"/>
      <c r="Z16" s="33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459"/>
      <c r="BC16" s="459"/>
      <c r="BD16" s="459"/>
      <c r="BE16" s="459"/>
      <c r="BF16" s="459"/>
      <c r="BG16" s="459"/>
      <c r="BH16" s="459"/>
    </row>
    <row r="17" spans="1:60" ht="21.75" customHeight="1">
      <c r="A17" s="1470"/>
      <c r="B17" s="326" t="s">
        <v>188</v>
      </c>
      <c r="C17" s="327">
        <v>2</v>
      </c>
      <c r="D17" s="328">
        <v>35</v>
      </c>
      <c r="E17" s="327">
        <v>0</v>
      </c>
      <c r="F17" s="328">
        <v>0</v>
      </c>
      <c r="G17" s="327">
        <v>6</v>
      </c>
      <c r="H17" s="328">
        <v>256</v>
      </c>
      <c r="I17" s="327">
        <v>7</v>
      </c>
      <c r="J17" s="328">
        <v>1233</v>
      </c>
      <c r="K17" s="327"/>
      <c r="L17" s="328"/>
      <c r="M17" s="327"/>
      <c r="N17" s="328"/>
      <c r="O17" s="329">
        <f t="shared" si="2"/>
        <v>15</v>
      </c>
      <c r="P17" s="330">
        <f t="shared" si="2"/>
        <v>1524</v>
      </c>
      <c r="Q17" s="395" t="s">
        <v>52</v>
      </c>
      <c r="R17" s="396" t="s">
        <v>52</v>
      </c>
      <c r="S17" s="397"/>
      <c r="T17" s="397" t="s">
        <v>391</v>
      </c>
      <c r="U17" s="398"/>
      <c r="V17" s="399"/>
      <c r="W17" s="400" t="s">
        <v>598</v>
      </c>
      <c r="X17" s="337" t="s">
        <v>561</v>
      </c>
      <c r="Y17" s="338" t="s">
        <v>63</v>
      </c>
      <c r="Z17" s="339" t="s">
        <v>12</v>
      </c>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459"/>
      <c r="BC17" s="459"/>
      <c r="BD17" s="459"/>
      <c r="BE17" s="459"/>
      <c r="BF17" s="459"/>
      <c r="BG17" s="459"/>
      <c r="BH17" s="459"/>
    </row>
    <row r="18" spans="1:60" ht="21.75" customHeight="1">
      <c r="A18" s="1470"/>
      <c r="B18" s="401" t="s">
        <v>206</v>
      </c>
      <c r="C18" s="327">
        <v>7</v>
      </c>
      <c r="D18" s="341">
        <v>317</v>
      </c>
      <c r="E18" s="327">
        <v>7</v>
      </c>
      <c r="F18" s="341">
        <v>450</v>
      </c>
      <c r="G18" s="327"/>
      <c r="H18" s="341"/>
      <c r="I18" s="327">
        <v>6</v>
      </c>
      <c r="J18" s="341">
        <v>2335</v>
      </c>
      <c r="K18" s="327">
        <v>3</v>
      </c>
      <c r="L18" s="341">
        <v>1263</v>
      </c>
      <c r="M18" s="327"/>
      <c r="N18" s="328"/>
      <c r="O18" s="329">
        <f t="shared" si="2"/>
        <v>23</v>
      </c>
      <c r="P18" s="402">
        <f t="shared" si="2"/>
        <v>4365</v>
      </c>
      <c r="Q18" s="395" t="s">
        <v>52</v>
      </c>
      <c r="R18" s="396" t="s">
        <v>52</v>
      </c>
      <c r="S18" s="397"/>
      <c r="T18" s="397" t="s">
        <v>52</v>
      </c>
      <c r="U18" s="398"/>
      <c r="V18" s="399"/>
      <c r="W18" s="336" t="s">
        <v>599</v>
      </c>
      <c r="X18" s="337" t="s">
        <v>387</v>
      </c>
      <c r="Y18" s="338" t="s">
        <v>63</v>
      </c>
      <c r="Z18" s="339" t="s">
        <v>13</v>
      </c>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459"/>
      <c r="BC18" s="459"/>
      <c r="BD18" s="459"/>
      <c r="BE18" s="459"/>
      <c r="BF18" s="459"/>
      <c r="BG18" s="459"/>
      <c r="BH18" s="459"/>
    </row>
    <row r="19" spans="1:60" ht="21.75" customHeight="1">
      <c r="A19" s="1470"/>
      <c r="B19" s="326" t="s">
        <v>133</v>
      </c>
      <c r="C19" s="391">
        <v>3</v>
      </c>
      <c r="D19" s="390">
        <v>182</v>
      </c>
      <c r="E19" s="391">
        <v>6</v>
      </c>
      <c r="F19" s="390">
        <v>316</v>
      </c>
      <c r="G19" s="391"/>
      <c r="H19" s="390"/>
      <c r="I19" s="391">
        <v>5</v>
      </c>
      <c r="J19" s="390">
        <v>1824</v>
      </c>
      <c r="K19" s="391"/>
      <c r="L19" s="390"/>
      <c r="M19" s="391"/>
      <c r="N19" s="390"/>
      <c r="O19" s="316">
        <f t="shared" si="2"/>
        <v>14</v>
      </c>
      <c r="P19" s="313">
        <f t="shared" si="2"/>
        <v>2322</v>
      </c>
      <c r="Q19" s="395" t="s">
        <v>52</v>
      </c>
      <c r="R19" s="396"/>
      <c r="S19" s="397"/>
      <c r="T19" s="397"/>
      <c r="U19" s="398"/>
      <c r="V19" s="399"/>
      <c r="W19" s="400" t="s">
        <v>600</v>
      </c>
      <c r="X19" s="337"/>
      <c r="Y19" s="338"/>
      <c r="Z19" s="33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459"/>
      <c r="BC19" s="459"/>
      <c r="BD19" s="459"/>
      <c r="BE19" s="459"/>
      <c r="BF19" s="459"/>
      <c r="BG19" s="459"/>
      <c r="BH19" s="459"/>
    </row>
    <row r="20" spans="1:60" ht="21.75" customHeight="1">
      <c r="A20" s="1470"/>
      <c r="B20" s="326" t="s">
        <v>134</v>
      </c>
      <c r="C20" s="327"/>
      <c r="D20" s="328"/>
      <c r="E20" s="327"/>
      <c r="F20" s="328"/>
      <c r="G20" s="327"/>
      <c r="H20" s="328"/>
      <c r="I20" s="327"/>
      <c r="J20" s="328"/>
      <c r="K20" s="327"/>
      <c r="L20" s="328"/>
      <c r="M20" s="327"/>
      <c r="N20" s="328"/>
      <c r="O20" s="329">
        <f t="shared" si="2"/>
        <v>0</v>
      </c>
      <c r="P20" s="330">
        <f t="shared" si="2"/>
        <v>0</v>
      </c>
      <c r="Q20" s="395"/>
      <c r="R20" s="396"/>
      <c r="S20" s="397"/>
      <c r="T20" s="397"/>
      <c r="U20" s="398"/>
      <c r="V20" s="399"/>
      <c r="W20" s="400"/>
      <c r="X20" s="337"/>
      <c r="Y20" s="338"/>
      <c r="Z20" s="33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459"/>
      <c r="BC20" s="459"/>
      <c r="BD20" s="459"/>
      <c r="BE20" s="459"/>
      <c r="BF20" s="459"/>
      <c r="BG20" s="459"/>
      <c r="BH20" s="459"/>
    </row>
    <row r="21" spans="1:60" ht="21.75" customHeight="1">
      <c r="A21" s="1471"/>
      <c r="B21" s="403" t="s">
        <v>135</v>
      </c>
      <c r="C21" s="376">
        <v>5</v>
      </c>
      <c r="D21" s="375">
        <v>137</v>
      </c>
      <c r="E21" s="404">
        <v>6</v>
      </c>
      <c r="F21" s="375">
        <v>253</v>
      </c>
      <c r="G21" s="376"/>
      <c r="H21" s="375"/>
      <c r="I21" s="376"/>
      <c r="J21" s="375"/>
      <c r="K21" s="376"/>
      <c r="L21" s="375"/>
      <c r="M21" s="376"/>
      <c r="N21" s="375"/>
      <c r="O21" s="377">
        <f t="shared" si="2"/>
        <v>11</v>
      </c>
      <c r="P21" s="378">
        <f t="shared" si="2"/>
        <v>390</v>
      </c>
      <c r="Q21" s="405" t="s">
        <v>52</v>
      </c>
      <c r="R21" s="406" t="s">
        <v>52</v>
      </c>
      <c r="S21" s="407"/>
      <c r="T21" s="407"/>
      <c r="U21" s="408"/>
      <c r="V21" s="409"/>
      <c r="W21" s="355" t="s">
        <v>601</v>
      </c>
      <c r="X21" s="356"/>
      <c r="Y21" s="357"/>
      <c r="Z21" s="358"/>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459"/>
      <c r="BC21" s="459"/>
      <c r="BD21" s="459"/>
      <c r="BE21" s="459"/>
      <c r="BF21" s="459"/>
      <c r="BG21" s="459"/>
      <c r="BH21" s="459"/>
    </row>
    <row r="22" spans="1:60" ht="21.75" customHeight="1">
      <c r="A22" s="1480" t="s">
        <v>154</v>
      </c>
      <c r="B22" s="286" t="s">
        <v>56</v>
      </c>
      <c r="C22" s="287"/>
      <c r="D22" s="288"/>
      <c r="E22" s="410"/>
      <c r="F22" s="288"/>
      <c r="G22" s="287"/>
      <c r="H22" s="288"/>
      <c r="I22" s="287"/>
      <c r="J22" s="288"/>
      <c r="K22" s="287"/>
      <c r="L22" s="288"/>
      <c r="M22" s="287"/>
      <c r="N22" s="288"/>
      <c r="O22" s="289">
        <f aca="true" t="shared" si="3" ref="O22:P29">SUM(C22,E22,G22,I22,K22,M22)</f>
        <v>0</v>
      </c>
      <c r="P22" s="290">
        <f t="shared" si="3"/>
        <v>0</v>
      </c>
      <c r="Q22" s="411"/>
      <c r="R22" s="412"/>
      <c r="S22" s="413"/>
      <c r="T22" s="413"/>
      <c r="U22" s="414"/>
      <c r="V22" s="415"/>
      <c r="W22" s="309"/>
      <c r="X22" s="296"/>
      <c r="Y22" s="297"/>
      <c r="Z22" s="298"/>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459"/>
      <c r="BC22" s="459"/>
      <c r="BD22" s="459"/>
      <c r="BE22" s="459"/>
      <c r="BF22" s="459"/>
      <c r="BG22" s="459"/>
      <c r="BH22" s="459"/>
    </row>
    <row r="23" spans="1:60" ht="21.75" customHeight="1">
      <c r="A23" s="1510"/>
      <c r="B23" s="403" t="s">
        <v>178</v>
      </c>
      <c r="C23" s="376"/>
      <c r="D23" s="375"/>
      <c r="E23" s="404"/>
      <c r="F23" s="375"/>
      <c r="G23" s="376"/>
      <c r="H23" s="375"/>
      <c r="I23" s="376"/>
      <c r="J23" s="375"/>
      <c r="K23" s="376"/>
      <c r="L23" s="375"/>
      <c r="M23" s="376"/>
      <c r="N23" s="375"/>
      <c r="O23" s="377">
        <f t="shared" si="3"/>
        <v>0</v>
      </c>
      <c r="P23" s="378">
        <f t="shared" si="3"/>
        <v>0</v>
      </c>
      <c r="Q23" s="405"/>
      <c r="R23" s="406"/>
      <c r="S23" s="407"/>
      <c r="T23" s="407"/>
      <c r="U23" s="408"/>
      <c r="V23" s="409"/>
      <c r="W23" s="355"/>
      <c r="X23" s="356"/>
      <c r="Y23" s="357"/>
      <c r="Z23" s="358"/>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459"/>
      <c r="BC23" s="459"/>
      <c r="BD23" s="459"/>
      <c r="BE23" s="459"/>
      <c r="BF23" s="459"/>
      <c r="BG23" s="459"/>
      <c r="BH23" s="459"/>
    </row>
    <row r="24" spans="1:60" ht="21.75" customHeight="1">
      <c r="A24" s="1507" t="s">
        <v>155</v>
      </c>
      <c r="B24" s="286" t="s">
        <v>197</v>
      </c>
      <c r="C24" s="287">
        <v>6</v>
      </c>
      <c r="D24" s="288">
        <v>136</v>
      </c>
      <c r="E24" s="287">
        <v>17</v>
      </c>
      <c r="F24" s="288">
        <v>790</v>
      </c>
      <c r="G24" s="287">
        <v>5</v>
      </c>
      <c r="H24" s="288">
        <v>300</v>
      </c>
      <c r="I24" s="287"/>
      <c r="J24" s="288"/>
      <c r="K24" s="287"/>
      <c r="L24" s="288"/>
      <c r="M24" s="287"/>
      <c r="N24" s="288"/>
      <c r="O24" s="289">
        <v>28</v>
      </c>
      <c r="P24" s="290">
        <f t="shared" si="3"/>
        <v>1226</v>
      </c>
      <c r="Q24" s="291" t="s">
        <v>516</v>
      </c>
      <c r="R24" s="292" t="s">
        <v>52</v>
      </c>
      <c r="S24" s="293" t="s">
        <v>516</v>
      </c>
      <c r="T24" s="293" t="s">
        <v>516</v>
      </c>
      <c r="U24" s="294"/>
      <c r="V24" s="295"/>
      <c r="W24" s="309" t="s">
        <v>602</v>
      </c>
      <c r="X24" s="296" t="s">
        <v>68</v>
      </c>
      <c r="Y24" s="297" t="s">
        <v>64</v>
      </c>
      <c r="Z24" s="298" t="s">
        <v>14</v>
      </c>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459"/>
      <c r="BC24" s="459"/>
      <c r="BD24" s="459"/>
      <c r="BE24" s="459"/>
      <c r="BF24" s="459"/>
      <c r="BG24" s="459"/>
      <c r="BH24" s="459"/>
    </row>
    <row r="25" spans="1:60" ht="21.75" customHeight="1">
      <c r="A25" s="1508"/>
      <c r="B25" s="344" t="s">
        <v>486</v>
      </c>
      <c r="C25" s="376">
        <v>17</v>
      </c>
      <c r="D25" s="375">
        <v>661</v>
      </c>
      <c r="E25" s="376">
        <v>9</v>
      </c>
      <c r="F25" s="375">
        <v>899</v>
      </c>
      <c r="G25" s="376">
        <v>3</v>
      </c>
      <c r="H25" s="375">
        <v>372</v>
      </c>
      <c r="I25" s="376"/>
      <c r="J25" s="375"/>
      <c r="K25" s="376"/>
      <c r="L25" s="375"/>
      <c r="M25" s="376">
        <v>1</v>
      </c>
      <c r="N25" s="375">
        <v>21</v>
      </c>
      <c r="O25" s="377">
        <f t="shared" si="3"/>
        <v>30</v>
      </c>
      <c r="P25" s="378">
        <v>1953</v>
      </c>
      <c r="Q25" s="405" t="s">
        <v>52</v>
      </c>
      <c r="R25" s="406" t="s">
        <v>52</v>
      </c>
      <c r="S25" s="407"/>
      <c r="T25" s="407" t="s">
        <v>52</v>
      </c>
      <c r="U25" s="408"/>
      <c r="V25" s="409" t="s">
        <v>487</v>
      </c>
      <c r="W25" s="355" t="s">
        <v>603</v>
      </c>
      <c r="X25" s="356" t="s">
        <v>69</v>
      </c>
      <c r="Y25" s="357" t="s">
        <v>488</v>
      </c>
      <c r="Z25" s="358" t="s">
        <v>489</v>
      </c>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459"/>
      <c r="BC25" s="459"/>
      <c r="BD25" s="459"/>
      <c r="BE25" s="459"/>
      <c r="BF25" s="459"/>
      <c r="BG25" s="459"/>
      <c r="BH25" s="459"/>
    </row>
    <row r="26" spans="1:60" ht="33.75" customHeight="1">
      <c r="A26" s="1484" t="s">
        <v>193</v>
      </c>
      <c r="B26" s="286" t="s">
        <v>142</v>
      </c>
      <c r="C26" s="301">
        <v>15</v>
      </c>
      <c r="D26" s="300">
        <v>835</v>
      </c>
      <c r="E26" s="301">
        <v>8</v>
      </c>
      <c r="F26" s="416">
        <v>706</v>
      </c>
      <c r="G26" s="301">
        <v>1</v>
      </c>
      <c r="H26" s="416">
        <v>101</v>
      </c>
      <c r="I26" s="301">
        <v>5</v>
      </c>
      <c r="J26" s="416">
        <v>384</v>
      </c>
      <c r="K26" s="301">
        <v>1</v>
      </c>
      <c r="L26" s="416">
        <v>93</v>
      </c>
      <c r="M26" s="301">
        <v>2</v>
      </c>
      <c r="N26" s="416">
        <v>230</v>
      </c>
      <c r="O26" s="289">
        <f t="shared" si="3"/>
        <v>32</v>
      </c>
      <c r="P26" s="290">
        <f t="shared" si="3"/>
        <v>2349</v>
      </c>
      <c r="Q26" s="411" t="s">
        <v>52</v>
      </c>
      <c r="R26" s="417"/>
      <c r="S26" s="418" t="s">
        <v>52</v>
      </c>
      <c r="T26" s="418"/>
      <c r="U26" s="419"/>
      <c r="V26" s="420"/>
      <c r="W26" s="309" t="s">
        <v>604</v>
      </c>
      <c r="X26" s="296" t="s">
        <v>70</v>
      </c>
      <c r="Y26" s="297" t="s">
        <v>65</v>
      </c>
      <c r="Z26" s="298" t="s">
        <v>21</v>
      </c>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459"/>
      <c r="BC26" s="459"/>
      <c r="BD26" s="459"/>
      <c r="BE26" s="459"/>
      <c r="BF26" s="459"/>
      <c r="BG26" s="459"/>
      <c r="BH26" s="459"/>
    </row>
    <row r="27" spans="1:60" ht="21.75" customHeight="1">
      <c r="A27" s="1484"/>
      <c r="B27" s="310" t="s">
        <v>140</v>
      </c>
      <c r="C27" s="342">
        <v>2</v>
      </c>
      <c r="D27" s="312">
        <v>92</v>
      </c>
      <c r="E27" s="342">
        <v>4</v>
      </c>
      <c r="F27" s="343">
        <v>203</v>
      </c>
      <c r="G27" s="342"/>
      <c r="H27" s="341"/>
      <c r="I27" s="342"/>
      <c r="J27" s="341"/>
      <c r="K27" s="342"/>
      <c r="L27" s="341"/>
      <c r="M27" s="342"/>
      <c r="N27" s="341"/>
      <c r="O27" s="329">
        <f t="shared" si="3"/>
        <v>6</v>
      </c>
      <c r="P27" s="330">
        <f t="shared" si="3"/>
        <v>295</v>
      </c>
      <c r="Q27" s="395"/>
      <c r="R27" s="396"/>
      <c r="S27" s="397"/>
      <c r="T27" s="397"/>
      <c r="U27" s="398"/>
      <c r="V27" s="399"/>
      <c r="W27" s="400" t="s">
        <v>578</v>
      </c>
      <c r="X27" s="337" t="s">
        <v>68</v>
      </c>
      <c r="Y27" s="338" t="s">
        <v>64</v>
      </c>
      <c r="Z27" s="339" t="s">
        <v>22</v>
      </c>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459"/>
      <c r="BC27" s="459"/>
      <c r="BD27" s="459"/>
      <c r="BE27" s="459"/>
      <c r="BF27" s="459"/>
      <c r="BG27" s="459"/>
      <c r="BH27" s="459"/>
    </row>
    <row r="28" spans="1:60" ht="21.75" customHeight="1">
      <c r="A28" s="1484"/>
      <c r="B28" s="310" t="s">
        <v>141</v>
      </c>
      <c r="C28" s="342"/>
      <c r="D28" s="402"/>
      <c r="E28" s="342"/>
      <c r="F28" s="341"/>
      <c r="G28" s="342"/>
      <c r="H28" s="341"/>
      <c r="I28" s="342"/>
      <c r="J28" s="341"/>
      <c r="K28" s="342"/>
      <c r="L28" s="341"/>
      <c r="M28" s="342"/>
      <c r="N28" s="341"/>
      <c r="O28" s="329">
        <f t="shared" si="3"/>
        <v>0</v>
      </c>
      <c r="P28" s="330">
        <f t="shared" si="3"/>
        <v>0</v>
      </c>
      <c r="Q28" s="395"/>
      <c r="R28" s="396"/>
      <c r="S28" s="397"/>
      <c r="T28" s="397"/>
      <c r="U28" s="398"/>
      <c r="V28" s="399"/>
      <c r="W28" s="400"/>
      <c r="X28" s="337" t="s">
        <v>71</v>
      </c>
      <c r="Y28" s="338" t="s">
        <v>64</v>
      </c>
      <c r="Z28" s="33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459"/>
      <c r="BC28" s="459"/>
      <c r="BD28" s="459"/>
      <c r="BE28" s="459"/>
      <c r="BF28" s="459"/>
      <c r="BG28" s="459"/>
      <c r="BH28" s="459"/>
    </row>
    <row r="29" spans="1:60" ht="21.75" customHeight="1">
      <c r="A29" s="1484"/>
      <c r="B29" s="326" t="s">
        <v>202</v>
      </c>
      <c r="C29" s="389">
        <v>10</v>
      </c>
      <c r="D29" s="312">
        <v>389</v>
      </c>
      <c r="E29" s="389">
        <v>6</v>
      </c>
      <c r="F29" s="343">
        <v>397</v>
      </c>
      <c r="G29" s="389"/>
      <c r="H29" s="343"/>
      <c r="I29" s="389">
        <v>10</v>
      </c>
      <c r="J29" s="343">
        <v>2301</v>
      </c>
      <c r="K29" s="389">
        <v>3</v>
      </c>
      <c r="L29" s="343">
        <v>1051</v>
      </c>
      <c r="M29" s="389"/>
      <c r="N29" s="343"/>
      <c r="O29" s="316">
        <f t="shared" si="3"/>
        <v>29</v>
      </c>
      <c r="P29" s="313">
        <f t="shared" si="3"/>
        <v>4138</v>
      </c>
      <c r="Q29" s="392" t="s">
        <v>52</v>
      </c>
      <c r="R29" s="393" t="s">
        <v>499</v>
      </c>
      <c r="S29" s="394" t="s">
        <v>52</v>
      </c>
      <c r="T29" s="394"/>
      <c r="U29" s="421"/>
      <c r="V29" s="422"/>
      <c r="W29" s="322" t="s">
        <v>605</v>
      </c>
      <c r="X29" s="323" t="s">
        <v>595</v>
      </c>
      <c r="Y29" s="324" t="s">
        <v>63</v>
      </c>
      <c r="Z29" s="325" t="s">
        <v>23</v>
      </c>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459"/>
      <c r="BC29" s="459"/>
      <c r="BD29" s="459"/>
      <c r="BE29" s="459"/>
      <c r="BF29" s="459"/>
      <c r="BG29" s="459"/>
      <c r="BH29" s="459"/>
    </row>
    <row r="30" spans="1:60" ht="21.75" customHeight="1">
      <c r="A30" s="1484"/>
      <c r="B30" s="326" t="s">
        <v>186</v>
      </c>
      <c r="C30" s="342">
        <v>4</v>
      </c>
      <c r="D30" s="402">
        <v>226</v>
      </c>
      <c r="E30" s="342">
        <v>2</v>
      </c>
      <c r="F30" s="341">
        <v>186</v>
      </c>
      <c r="G30" s="342"/>
      <c r="H30" s="341"/>
      <c r="I30" s="342">
        <v>3</v>
      </c>
      <c r="J30" s="341">
        <v>1700</v>
      </c>
      <c r="K30" s="342">
        <v>1</v>
      </c>
      <c r="L30" s="341">
        <v>866</v>
      </c>
      <c r="M30" s="342"/>
      <c r="N30" s="341"/>
      <c r="O30" s="329">
        <f aca="true" t="shared" si="4" ref="O30:O40">SUM(C30,E30,G30,I30,K30,M30)</f>
        <v>10</v>
      </c>
      <c r="P30" s="330">
        <v>2978</v>
      </c>
      <c r="Q30" s="395" t="s">
        <v>52</v>
      </c>
      <c r="R30" s="396" t="s">
        <v>52</v>
      </c>
      <c r="S30" s="397"/>
      <c r="T30" s="397"/>
      <c r="U30" s="398"/>
      <c r="V30" s="399"/>
      <c r="W30" s="400" t="s">
        <v>606</v>
      </c>
      <c r="X30" s="337"/>
      <c r="Y30" s="338"/>
      <c r="Z30" s="33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459"/>
      <c r="BC30" s="459"/>
      <c r="BD30" s="459"/>
      <c r="BE30" s="459"/>
      <c r="BF30" s="459"/>
      <c r="BG30" s="459"/>
      <c r="BH30" s="459"/>
    </row>
    <row r="31" spans="1:60" ht="21.75" customHeight="1">
      <c r="A31" s="1484"/>
      <c r="B31" s="403" t="s">
        <v>117</v>
      </c>
      <c r="C31" s="423">
        <v>3</v>
      </c>
      <c r="D31" s="460">
        <v>68</v>
      </c>
      <c r="E31" s="374">
        <v>1</v>
      </c>
      <c r="F31" s="424">
        <v>6</v>
      </c>
      <c r="G31" s="374"/>
      <c r="H31" s="424"/>
      <c r="I31" s="374">
        <v>4</v>
      </c>
      <c r="J31" s="461">
        <v>187</v>
      </c>
      <c r="K31" s="374">
        <v>2</v>
      </c>
      <c r="L31" s="461">
        <v>108</v>
      </c>
      <c r="M31" s="374"/>
      <c r="N31" s="424"/>
      <c r="O31" s="377">
        <f t="shared" si="4"/>
        <v>10</v>
      </c>
      <c r="P31" s="348">
        <f aca="true" t="shared" si="5" ref="P31:P40">SUM(D31,F31,H31,J31,L31,N31)</f>
        <v>369</v>
      </c>
      <c r="Q31" s="405" t="s">
        <v>52</v>
      </c>
      <c r="R31" s="406" t="s">
        <v>52</v>
      </c>
      <c r="S31" s="407"/>
      <c r="T31" s="407"/>
      <c r="U31" s="408"/>
      <c r="V31" s="409"/>
      <c r="W31" s="355" t="s">
        <v>496</v>
      </c>
      <c r="X31" s="356" t="s">
        <v>501</v>
      </c>
      <c r="Y31" s="357" t="s">
        <v>63</v>
      </c>
      <c r="Z31" s="358" t="s">
        <v>24</v>
      </c>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459"/>
      <c r="BC31" s="459"/>
      <c r="BD31" s="459"/>
      <c r="BE31" s="459"/>
      <c r="BF31" s="459"/>
      <c r="BG31" s="459"/>
      <c r="BH31" s="459"/>
    </row>
    <row r="32" spans="1:54" ht="21.75" customHeight="1">
      <c r="A32" s="1466" t="s">
        <v>156</v>
      </c>
      <c r="B32" s="425" t="s">
        <v>145</v>
      </c>
      <c r="C32" s="462">
        <v>18</v>
      </c>
      <c r="D32" s="463">
        <v>774</v>
      </c>
      <c r="E32" s="464">
        <v>1</v>
      </c>
      <c r="F32" s="463">
        <v>127</v>
      </c>
      <c r="G32" s="464"/>
      <c r="H32" s="463"/>
      <c r="I32" s="464"/>
      <c r="J32" s="463"/>
      <c r="K32" s="464"/>
      <c r="L32" s="463"/>
      <c r="M32" s="464"/>
      <c r="N32" s="463"/>
      <c r="O32" s="465">
        <f t="shared" si="4"/>
        <v>19</v>
      </c>
      <c r="P32" s="466">
        <f t="shared" si="5"/>
        <v>901</v>
      </c>
      <c r="Q32" s="384" t="s">
        <v>52</v>
      </c>
      <c r="R32" s="385" t="s">
        <v>52</v>
      </c>
      <c r="S32" s="386"/>
      <c r="T32" s="386"/>
      <c r="U32" s="387"/>
      <c r="V32" s="388"/>
      <c r="W32" s="309" t="s">
        <v>607</v>
      </c>
      <c r="X32" s="296" t="s">
        <v>608</v>
      </c>
      <c r="Y32" s="297" t="s">
        <v>63</v>
      </c>
      <c r="Z32" s="298" t="s">
        <v>25</v>
      </c>
      <c r="BB32" s="4"/>
    </row>
    <row r="33" spans="1:54" ht="21.75" customHeight="1">
      <c r="A33" s="1466"/>
      <c r="B33" s="310" t="s">
        <v>144</v>
      </c>
      <c r="C33" s="389">
        <v>11</v>
      </c>
      <c r="D33" s="390">
        <v>518</v>
      </c>
      <c r="E33" s="391">
        <v>15</v>
      </c>
      <c r="F33" s="390">
        <v>812</v>
      </c>
      <c r="G33" s="467">
        <v>2</v>
      </c>
      <c r="H33" s="390">
        <v>301</v>
      </c>
      <c r="I33" s="340"/>
      <c r="J33" s="328"/>
      <c r="K33" s="327"/>
      <c r="L33" s="328"/>
      <c r="M33" s="340"/>
      <c r="N33" s="328"/>
      <c r="O33" s="329">
        <f t="shared" si="4"/>
        <v>28</v>
      </c>
      <c r="P33" s="330">
        <f t="shared" si="5"/>
        <v>1631</v>
      </c>
      <c r="Q33" s="392" t="s">
        <v>52</v>
      </c>
      <c r="R33" s="393" t="s">
        <v>52</v>
      </c>
      <c r="S33" s="394" t="s">
        <v>52</v>
      </c>
      <c r="T33" s="394" t="s">
        <v>52</v>
      </c>
      <c r="U33" s="421"/>
      <c r="V33" s="422"/>
      <c r="W33" s="322" t="s">
        <v>523</v>
      </c>
      <c r="X33" s="323" t="s">
        <v>501</v>
      </c>
      <c r="Y33" s="324" t="s">
        <v>63</v>
      </c>
      <c r="Z33" s="325" t="s">
        <v>15</v>
      </c>
      <c r="BB33" s="4"/>
    </row>
    <row r="34" spans="1:54" ht="21.75" customHeight="1">
      <c r="A34" s="1466"/>
      <c r="B34" s="310" t="s">
        <v>146</v>
      </c>
      <c r="C34" s="467">
        <v>12</v>
      </c>
      <c r="D34" s="390">
        <v>401</v>
      </c>
      <c r="E34" s="467">
        <v>16</v>
      </c>
      <c r="F34" s="390">
        <v>1455</v>
      </c>
      <c r="G34" s="467">
        <v>1</v>
      </c>
      <c r="H34" s="390">
        <v>87</v>
      </c>
      <c r="I34" s="467"/>
      <c r="J34" s="390"/>
      <c r="K34" s="391"/>
      <c r="L34" s="390"/>
      <c r="M34" s="467"/>
      <c r="N34" s="390"/>
      <c r="O34" s="316">
        <f t="shared" si="4"/>
        <v>29</v>
      </c>
      <c r="P34" s="313">
        <f t="shared" si="5"/>
        <v>1943</v>
      </c>
      <c r="Q34" s="395" t="s">
        <v>52</v>
      </c>
      <c r="R34" s="396" t="s">
        <v>52</v>
      </c>
      <c r="S34" s="397"/>
      <c r="T34" s="397" t="s">
        <v>516</v>
      </c>
      <c r="U34" s="398"/>
      <c r="V34" s="399"/>
      <c r="W34" s="400" t="s">
        <v>609</v>
      </c>
      <c r="X34" s="337" t="s">
        <v>610</v>
      </c>
      <c r="Y34" s="338" t="s">
        <v>63</v>
      </c>
      <c r="Z34" s="339" t="s">
        <v>17</v>
      </c>
      <c r="AD34" s="10"/>
      <c r="BB34" s="4"/>
    </row>
    <row r="35" spans="1:54" ht="21.75" customHeight="1">
      <c r="A35" s="1466"/>
      <c r="B35" s="426" t="s">
        <v>443</v>
      </c>
      <c r="C35" s="468">
        <v>7</v>
      </c>
      <c r="D35" s="469">
        <v>304</v>
      </c>
      <c r="E35" s="468">
        <v>6</v>
      </c>
      <c r="F35" s="469">
        <v>519</v>
      </c>
      <c r="G35" s="470">
        <v>1</v>
      </c>
      <c r="H35" s="469">
        <v>114</v>
      </c>
      <c r="I35" s="470"/>
      <c r="J35" s="469"/>
      <c r="K35" s="470"/>
      <c r="L35" s="469"/>
      <c r="M35" s="470"/>
      <c r="N35" s="469"/>
      <c r="O35" s="471">
        <f t="shared" si="4"/>
        <v>14</v>
      </c>
      <c r="P35" s="472">
        <f t="shared" si="5"/>
        <v>937</v>
      </c>
      <c r="Q35" s="473" t="s">
        <v>52</v>
      </c>
      <c r="R35" s="474" t="s">
        <v>52</v>
      </c>
      <c r="S35" s="427"/>
      <c r="T35" s="427"/>
      <c r="U35" s="428"/>
      <c r="V35" s="429"/>
      <c r="W35" s="475" t="s">
        <v>67</v>
      </c>
      <c r="X35" s="476" t="s">
        <v>69</v>
      </c>
      <c r="Y35" s="477" t="s">
        <v>446</v>
      </c>
      <c r="Z35" s="478" t="s">
        <v>450</v>
      </c>
      <c r="AD35" s="10"/>
      <c r="BB35" s="4"/>
    </row>
    <row r="36" spans="1:54" ht="21.75" customHeight="1">
      <c r="A36" s="1466"/>
      <c r="B36" s="310" t="s">
        <v>187</v>
      </c>
      <c r="C36" s="327">
        <v>3</v>
      </c>
      <c r="D36" s="390">
        <v>127</v>
      </c>
      <c r="E36" s="327">
        <v>3</v>
      </c>
      <c r="F36" s="390">
        <v>176</v>
      </c>
      <c r="G36" s="342">
        <v>3</v>
      </c>
      <c r="H36" s="390">
        <v>212</v>
      </c>
      <c r="I36" s="342"/>
      <c r="J36" s="328"/>
      <c r="K36" s="327"/>
      <c r="L36" s="328"/>
      <c r="M36" s="327"/>
      <c r="N36" s="328"/>
      <c r="O36" s="329">
        <f t="shared" si="4"/>
        <v>9</v>
      </c>
      <c r="P36" s="330">
        <f t="shared" si="5"/>
        <v>515</v>
      </c>
      <c r="Q36" s="395" t="s">
        <v>52</v>
      </c>
      <c r="R36" s="396" t="s">
        <v>52</v>
      </c>
      <c r="S36" s="397" t="s">
        <v>52</v>
      </c>
      <c r="T36" s="397" t="s">
        <v>52</v>
      </c>
      <c r="U36" s="398"/>
      <c r="V36" s="399"/>
      <c r="W36" s="400" t="s">
        <v>611</v>
      </c>
      <c r="X36" s="337" t="s">
        <v>612</v>
      </c>
      <c r="Y36" s="338" t="s">
        <v>63</v>
      </c>
      <c r="Z36" s="339" t="s">
        <v>16</v>
      </c>
      <c r="BB36" s="4"/>
    </row>
    <row r="37" spans="1:54" ht="21.75" customHeight="1">
      <c r="A37" s="1466"/>
      <c r="B37" s="310" t="s">
        <v>204</v>
      </c>
      <c r="C37" s="311">
        <v>7</v>
      </c>
      <c r="D37" s="390">
        <v>309</v>
      </c>
      <c r="E37" s="391">
        <v>5</v>
      </c>
      <c r="F37" s="390">
        <v>253</v>
      </c>
      <c r="G37" s="391"/>
      <c r="H37" s="390"/>
      <c r="I37" s="391"/>
      <c r="J37" s="390"/>
      <c r="K37" s="391"/>
      <c r="L37" s="390"/>
      <c r="M37" s="391"/>
      <c r="N37" s="390"/>
      <c r="O37" s="316">
        <f t="shared" si="4"/>
        <v>12</v>
      </c>
      <c r="P37" s="313">
        <f t="shared" si="5"/>
        <v>562</v>
      </c>
      <c r="Q37" s="392" t="s">
        <v>52</v>
      </c>
      <c r="R37" s="393"/>
      <c r="S37" s="394"/>
      <c r="T37" s="394"/>
      <c r="U37" s="421"/>
      <c r="V37" s="422"/>
      <c r="W37" s="322" t="s">
        <v>588</v>
      </c>
      <c r="X37" s="323" t="s">
        <v>613</v>
      </c>
      <c r="Y37" s="324" t="s">
        <v>63</v>
      </c>
      <c r="Z37" s="325" t="s">
        <v>18</v>
      </c>
      <c r="AD37" s="10"/>
      <c r="BB37" s="4"/>
    </row>
    <row r="38" spans="1:54" ht="21.75" customHeight="1" thickBot="1">
      <c r="A38" s="1518"/>
      <c r="B38" s="430" t="s">
        <v>173</v>
      </c>
      <c r="C38" s="479">
        <v>1</v>
      </c>
      <c r="D38" s="480">
        <v>42</v>
      </c>
      <c r="E38" s="481">
        <v>5</v>
      </c>
      <c r="F38" s="480">
        <v>165</v>
      </c>
      <c r="G38" s="481"/>
      <c r="H38" s="480"/>
      <c r="I38" s="481"/>
      <c r="J38" s="480"/>
      <c r="K38" s="481"/>
      <c r="L38" s="480"/>
      <c r="M38" s="481"/>
      <c r="N38" s="480"/>
      <c r="O38" s="482">
        <f t="shared" si="4"/>
        <v>6</v>
      </c>
      <c r="P38" s="483">
        <f t="shared" si="5"/>
        <v>207</v>
      </c>
      <c r="Q38" s="484" t="s">
        <v>52</v>
      </c>
      <c r="R38" s="485" t="s">
        <v>52</v>
      </c>
      <c r="S38" s="486"/>
      <c r="T38" s="486"/>
      <c r="U38" s="487"/>
      <c r="V38" s="488"/>
      <c r="W38" s="489" t="s">
        <v>614</v>
      </c>
      <c r="X38" s="431"/>
      <c r="Y38" s="432"/>
      <c r="Z38" s="433"/>
      <c r="BB38" s="4"/>
    </row>
    <row r="39" spans="1:54" ht="51" customHeight="1" thickTop="1">
      <c r="A39" s="1515" t="s">
        <v>147</v>
      </c>
      <c r="B39" s="1516"/>
      <c r="C39" s="434">
        <v>46</v>
      </c>
      <c r="D39" s="435">
        <v>1801</v>
      </c>
      <c r="E39" s="436">
        <v>11</v>
      </c>
      <c r="F39" s="435">
        <v>869</v>
      </c>
      <c r="G39" s="436">
        <v>66</v>
      </c>
      <c r="H39" s="435">
        <v>3174</v>
      </c>
      <c r="I39" s="436">
        <v>4</v>
      </c>
      <c r="J39" s="435">
        <v>555</v>
      </c>
      <c r="K39" s="436"/>
      <c r="L39" s="435"/>
      <c r="M39" s="436"/>
      <c r="N39" s="435"/>
      <c r="O39" s="437">
        <f t="shared" si="4"/>
        <v>127</v>
      </c>
      <c r="P39" s="438">
        <f t="shared" si="5"/>
        <v>6399</v>
      </c>
      <c r="Q39" s="439" t="s">
        <v>52</v>
      </c>
      <c r="R39" s="440"/>
      <c r="S39" s="441" t="s">
        <v>389</v>
      </c>
      <c r="T39" s="441" t="s">
        <v>389</v>
      </c>
      <c r="U39" s="442"/>
      <c r="V39" s="443" t="s">
        <v>395</v>
      </c>
      <c r="W39" s="207" t="s">
        <v>615</v>
      </c>
      <c r="X39" s="209" t="s">
        <v>541</v>
      </c>
      <c r="Y39" s="444" t="s">
        <v>66</v>
      </c>
      <c r="Z39" s="445" t="s">
        <v>19</v>
      </c>
      <c r="BB39" s="4"/>
    </row>
    <row r="40" spans="1:54" ht="36" customHeight="1" thickBot="1">
      <c r="A40" s="1519" t="s">
        <v>148</v>
      </c>
      <c r="B40" s="1520"/>
      <c r="C40" s="446">
        <v>61</v>
      </c>
      <c r="D40" s="447">
        <v>2206</v>
      </c>
      <c r="E40" s="446">
        <v>28</v>
      </c>
      <c r="F40" s="447">
        <v>1686</v>
      </c>
      <c r="G40" s="446">
        <v>10</v>
      </c>
      <c r="H40" s="447">
        <v>499</v>
      </c>
      <c r="I40" s="446">
        <v>1</v>
      </c>
      <c r="J40" s="447">
        <v>558</v>
      </c>
      <c r="K40" s="446"/>
      <c r="L40" s="447"/>
      <c r="M40" s="446"/>
      <c r="N40" s="447"/>
      <c r="O40" s="448">
        <f t="shared" si="4"/>
        <v>100</v>
      </c>
      <c r="P40" s="449">
        <f t="shared" si="5"/>
        <v>4949</v>
      </c>
      <c r="Q40" s="450" t="s">
        <v>52</v>
      </c>
      <c r="R40" s="451"/>
      <c r="S40" s="452" t="s">
        <v>52</v>
      </c>
      <c r="T40" s="452" t="s">
        <v>52</v>
      </c>
      <c r="U40" s="453"/>
      <c r="V40" s="454"/>
      <c r="W40" s="455" t="s">
        <v>616</v>
      </c>
      <c r="X40" s="456" t="s">
        <v>67</v>
      </c>
      <c r="Y40" s="457" t="s">
        <v>64</v>
      </c>
      <c r="Z40" s="458" t="s">
        <v>20</v>
      </c>
      <c r="AK40" s="10" t="s">
        <v>106</v>
      </c>
      <c r="BB40" s="4"/>
    </row>
    <row r="41" spans="1:54" ht="28.5" customHeight="1" thickTop="1">
      <c r="A41" s="1511" t="s">
        <v>28</v>
      </c>
      <c r="B41" s="1512"/>
      <c r="C41" s="84">
        <f aca="true" t="shared" si="6" ref="C41:P41">SUM(C6:C40)</f>
        <v>290</v>
      </c>
      <c r="D41" s="85">
        <f t="shared" si="6"/>
        <v>11137</v>
      </c>
      <c r="E41" s="84">
        <f t="shared" si="6"/>
        <v>192</v>
      </c>
      <c r="F41" s="85">
        <f t="shared" si="6"/>
        <v>12046</v>
      </c>
      <c r="G41" s="84">
        <f t="shared" si="6"/>
        <v>104</v>
      </c>
      <c r="H41" s="85">
        <f t="shared" si="6"/>
        <v>5805</v>
      </c>
      <c r="I41" s="84">
        <f t="shared" si="6"/>
        <v>47</v>
      </c>
      <c r="J41" s="85">
        <f t="shared" si="6"/>
        <v>11131</v>
      </c>
      <c r="K41" s="84">
        <f t="shared" si="6"/>
        <v>10</v>
      </c>
      <c r="L41" s="85">
        <f t="shared" si="6"/>
        <v>3381</v>
      </c>
      <c r="M41" s="84">
        <f t="shared" si="6"/>
        <v>3</v>
      </c>
      <c r="N41" s="85">
        <f t="shared" si="6"/>
        <v>251</v>
      </c>
      <c r="O41" s="84">
        <f t="shared" si="6"/>
        <v>646</v>
      </c>
      <c r="P41" s="85">
        <f t="shared" si="6"/>
        <v>43751</v>
      </c>
      <c r="Q41" s="86">
        <f aca="true" t="shared" si="7" ref="Q41:V41">COUNTA(Q6:Q40)</f>
        <v>27</v>
      </c>
      <c r="R41" s="87">
        <f t="shared" si="7"/>
        <v>22</v>
      </c>
      <c r="S41" s="88">
        <f t="shared" si="7"/>
        <v>9</v>
      </c>
      <c r="T41" s="88">
        <f t="shared" si="7"/>
        <v>14</v>
      </c>
      <c r="U41" s="89">
        <f t="shared" si="7"/>
        <v>0</v>
      </c>
      <c r="V41" s="89">
        <f t="shared" si="7"/>
        <v>4</v>
      </c>
      <c r="W41" s="71" t="s">
        <v>592</v>
      </c>
      <c r="X41" s="83" t="s">
        <v>32</v>
      </c>
      <c r="Y41" s="90" t="s">
        <v>32</v>
      </c>
      <c r="Z41" s="91"/>
      <c r="BB41" s="4"/>
    </row>
    <row r="42" spans="3:26" ht="18" customHeight="1">
      <c r="C42" s="128" t="s">
        <v>377</v>
      </c>
      <c r="D42" s="50"/>
      <c r="E42" s="50"/>
      <c r="F42" s="50"/>
      <c r="G42" s="50"/>
      <c r="H42" s="50"/>
      <c r="I42" s="50"/>
      <c r="J42" s="50"/>
      <c r="K42" s="50"/>
      <c r="L42" s="50"/>
      <c r="M42" s="50"/>
      <c r="N42" s="50"/>
      <c r="O42" s="50"/>
      <c r="P42" s="50"/>
      <c r="Q42" s="52"/>
      <c r="R42" s="52"/>
      <c r="S42" s="52"/>
      <c r="T42" s="52"/>
      <c r="U42" s="52"/>
      <c r="V42" s="53"/>
      <c r="W42" s="7"/>
      <c r="X42" s="45"/>
      <c r="Y42" s="45"/>
      <c r="Z42" s="10" t="s">
        <v>380</v>
      </c>
    </row>
    <row r="43" spans="24:26" ht="18" customHeight="1">
      <c r="X43" s="15"/>
      <c r="Y43" s="15"/>
      <c r="Z43" s="10"/>
    </row>
    <row r="44" spans="24:26" ht="18.75" customHeight="1">
      <c r="X44" s="15"/>
      <c r="Y44" s="15"/>
      <c r="Z44" s="10"/>
    </row>
    <row r="45" spans="2:54" s="18" customFormat="1" ht="13.5">
      <c r="B45" s="1"/>
      <c r="C45" s="1"/>
      <c r="D45" s="1"/>
      <c r="E45" s="1"/>
      <c r="F45" s="1"/>
      <c r="G45" s="1"/>
      <c r="H45" s="1"/>
      <c r="I45" s="1"/>
      <c r="J45" s="1"/>
      <c r="K45" s="1"/>
      <c r="L45" s="1"/>
      <c r="M45" s="1"/>
      <c r="N45" s="1"/>
      <c r="O45" s="1"/>
      <c r="P45" s="1"/>
      <c r="Q45" s="1"/>
      <c r="R45" s="1"/>
      <c r="S45" s="1"/>
      <c r="T45" s="1"/>
      <c r="U45" s="1"/>
      <c r="V45" s="1"/>
      <c r="X45" s="15"/>
      <c r="Y45" s="15"/>
      <c r="Z45" s="10"/>
      <c r="AA45" s="1"/>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24:54" s="18" customFormat="1" ht="13.5">
      <c r="X46" s="15"/>
      <c r="Y46" s="15"/>
      <c r="Z46" s="10"/>
      <c r="AA46" s="1"/>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2:54" s="18" customFormat="1" ht="13.5">
      <c r="B47" s="4"/>
      <c r="C47" s="4"/>
      <c r="D47" s="4"/>
      <c r="E47" s="4"/>
      <c r="F47" s="4"/>
      <c r="G47" s="4"/>
      <c r="H47" s="4"/>
      <c r="I47" s="4"/>
      <c r="J47" s="4"/>
      <c r="K47" s="4"/>
      <c r="L47" s="4"/>
      <c r="M47" s="4"/>
      <c r="N47" s="4"/>
      <c r="O47" s="4"/>
      <c r="P47" s="4"/>
      <c r="Q47" s="4"/>
      <c r="R47" s="4"/>
      <c r="S47" s="4"/>
      <c r="T47" s="4"/>
      <c r="U47" s="4"/>
      <c r="V47" s="4"/>
      <c r="W47" s="4"/>
      <c r="X47" s="17"/>
      <c r="Y47" s="17"/>
      <c r="Z47" s="12"/>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26:27" ht="13.5">
      <c r="Z48" s="12"/>
      <c r="AA48" s="25"/>
    </row>
    <row r="49" spans="24:27" ht="13.5">
      <c r="X49" s="33"/>
      <c r="Y49" s="33"/>
      <c r="Z49" s="34"/>
      <c r="AA49" s="25"/>
    </row>
    <row r="50" spans="24:26" ht="13.5">
      <c r="X50" s="1521"/>
      <c r="Y50" s="1521"/>
      <c r="Z50" s="1521"/>
    </row>
    <row r="51" spans="24:26" ht="13.5">
      <c r="X51" s="30"/>
      <c r="Y51" s="30"/>
      <c r="Z51" s="15"/>
    </row>
    <row r="52" spans="24:26" ht="13.5">
      <c r="X52" s="30"/>
      <c r="Y52" s="30"/>
      <c r="Z52" s="26"/>
    </row>
    <row r="53" spans="24:26" ht="13.5">
      <c r="X53" s="15"/>
      <c r="Y53" s="15"/>
      <c r="Z53" s="10"/>
    </row>
    <row r="54" spans="24:26" ht="13.5">
      <c r="X54" s="15"/>
      <c r="Y54" s="15"/>
      <c r="Z54" s="10"/>
    </row>
    <row r="55" spans="24:26" ht="13.5">
      <c r="X55" s="15"/>
      <c r="Y55" s="15"/>
      <c r="Z55" s="10"/>
    </row>
    <row r="56" spans="24:26" ht="13.5">
      <c r="X56" s="15"/>
      <c r="Y56" s="15"/>
      <c r="Z56" s="10"/>
    </row>
    <row r="57" ht="13.5">
      <c r="Z57" s="12"/>
    </row>
  </sheetData>
  <sheetProtection/>
  <mergeCells count="33">
    <mergeCell ref="X50:Z50"/>
    <mergeCell ref="X4:X5"/>
    <mergeCell ref="Y4:Y5"/>
    <mergeCell ref="Z4:Z5"/>
    <mergeCell ref="A41:B41"/>
    <mergeCell ref="A14:A21"/>
    <mergeCell ref="A6:A11"/>
    <mergeCell ref="S4:S5"/>
    <mergeCell ref="M4:N4"/>
    <mergeCell ref="A3:B5"/>
    <mergeCell ref="A39:B39"/>
    <mergeCell ref="A32:A38"/>
    <mergeCell ref="A40:B40"/>
    <mergeCell ref="A26:A31"/>
    <mergeCell ref="A24:A25"/>
    <mergeCell ref="G4:H4"/>
    <mergeCell ref="I4:J4"/>
    <mergeCell ref="K4:L4"/>
    <mergeCell ref="A12:A13"/>
    <mergeCell ref="A22:A23"/>
    <mergeCell ref="AB4:AC4"/>
    <mergeCell ref="W3:W5"/>
    <mergeCell ref="X3:Z3"/>
    <mergeCell ref="V3:V5"/>
    <mergeCell ref="C3:P3"/>
    <mergeCell ref="C4:D4"/>
    <mergeCell ref="E4:F4"/>
    <mergeCell ref="R4:R5"/>
    <mergeCell ref="R3:U3"/>
    <mergeCell ref="U4:U5"/>
    <mergeCell ref="O4:P4"/>
    <mergeCell ref="Q3:Q5"/>
    <mergeCell ref="T4:T5"/>
  </mergeCells>
  <printOptions verticalCentered="1"/>
  <pageMargins left="0.5905511811023623" right="0.3937007874015748" top="0.5905511811023623" bottom="0.5905511811023623" header="0.5118110236220472" footer="0.3937007874015748"/>
  <pageSetup fitToWidth="2" horizontalDpi="600" verticalDpi="600" orientation="portrait" paperSize="9" scale="78" r:id="rId1"/>
  <headerFooter alignWithMargins="0">
    <oddFooter>&amp;C&amp;12－&amp;P+7－</oddFooter>
  </headerFooter>
</worksheet>
</file>

<file path=xl/worksheets/sheet5.xml><?xml version="1.0" encoding="utf-8"?>
<worksheet xmlns="http://schemas.openxmlformats.org/spreadsheetml/2006/main" xmlns:r="http://schemas.openxmlformats.org/officeDocument/2006/relationships">
  <sheetPr>
    <tabColor indexed="45"/>
  </sheetPr>
  <dimension ref="A1:AX104"/>
  <sheetViews>
    <sheetView view="pageBreakPreview" zoomScaleNormal="75" zoomScaleSheetLayoutView="100" zoomScalePageLayoutView="0" workbookViewId="0" topLeftCell="A1">
      <pane xSplit="2" ySplit="4" topLeftCell="C5" activePane="bottomRight" state="frozen"/>
      <selection pane="topLeft" activeCell="Z33" sqref="Z33"/>
      <selection pane="topRight" activeCell="Z33" sqref="Z33"/>
      <selection pane="bottomLeft" activeCell="Z33" sqref="Z33"/>
      <selection pane="bottomRight" activeCell="C5" sqref="C5"/>
    </sheetView>
  </sheetViews>
  <sheetFormatPr defaultColWidth="9.00390625" defaultRowHeight="13.5"/>
  <cols>
    <col min="1" max="1" width="4.125" style="11" customWidth="1"/>
    <col min="2" max="2" width="11.625" style="9" customWidth="1"/>
    <col min="3" max="3" width="30.625" style="9" customWidth="1"/>
    <col min="4" max="4" width="24.75390625" style="9" customWidth="1"/>
    <col min="5" max="5" width="9.125" style="37" customWidth="1"/>
    <col min="6" max="6" width="8.75390625" style="37" customWidth="1"/>
    <col min="7" max="10" width="3.25390625" style="41" customWidth="1"/>
    <col min="11" max="11" width="30.625" style="9" customWidth="1"/>
    <col min="12" max="12" width="24.75390625" style="9" customWidth="1"/>
    <col min="13" max="13" width="9.125" style="37" customWidth="1"/>
    <col min="14" max="17" width="3.25390625" style="41" customWidth="1"/>
    <col min="18" max="19" width="7.125" style="9" customWidth="1"/>
    <col min="20" max="16384" width="9.00390625" style="9" customWidth="1"/>
  </cols>
  <sheetData>
    <row r="1" spans="1:50" s="516" customFormat="1" ht="35.25" customHeight="1">
      <c r="A1" s="513" t="s">
        <v>379</v>
      </c>
      <c r="B1" s="513"/>
      <c r="C1" s="513"/>
      <c r="D1" s="513"/>
      <c r="E1" s="513"/>
      <c r="F1" s="513"/>
      <c r="G1" s="513"/>
      <c r="H1" s="513"/>
      <c r="I1" s="513"/>
      <c r="J1" s="513"/>
      <c r="K1" s="513"/>
      <c r="L1" s="513"/>
      <c r="M1" s="513"/>
      <c r="N1" s="513"/>
      <c r="O1" s="513"/>
      <c r="P1" s="513"/>
      <c r="Q1" s="513"/>
      <c r="R1" s="514"/>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row>
    <row r="2" spans="1:50" ht="24.75" customHeight="1">
      <c r="A2" s="48" t="s">
        <v>617</v>
      </c>
      <c r="B2" s="35"/>
      <c r="C2" s="35"/>
      <c r="D2" s="35"/>
      <c r="E2" s="35"/>
      <c r="F2" s="35"/>
      <c r="G2" s="35"/>
      <c r="H2" s="35"/>
      <c r="I2" s="35"/>
      <c r="J2" s="35"/>
      <c r="K2" s="35"/>
      <c r="L2" s="35"/>
      <c r="M2" s="35"/>
      <c r="N2" s="35"/>
      <c r="O2" s="35"/>
      <c r="P2" s="35"/>
      <c r="Q2" s="35"/>
      <c r="R2" s="39"/>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50" ht="24.75" customHeight="1">
      <c r="A3" s="1544"/>
      <c r="B3" s="1546" t="s">
        <v>239</v>
      </c>
      <c r="C3" s="1548" t="s">
        <v>378</v>
      </c>
      <c r="D3" s="1540" t="s">
        <v>618</v>
      </c>
      <c r="E3" s="1542" t="s">
        <v>237</v>
      </c>
      <c r="F3" s="1550" t="s">
        <v>238</v>
      </c>
      <c r="G3" s="1535" t="s">
        <v>671</v>
      </c>
      <c r="H3" s="1536"/>
      <c r="I3" s="1536"/>
      <c r="J3" s="1536"/>
      <c r="K3" s="1538" t="s">
        <v>660</v>
      </c>
      <c r="L3" s="1540" t="s">
        <v>618</v>
      </c>
      <c r="M3" s="1542" t="s">
        <v>237</v>
      </c>
      <c r="N3" s="1535" t="s">
        <v>671</v>
      </c>
      <c r="O3" s="1536"/>
      <c r="P3" s="1536"/>
      <c r="Q3" s="1537"/>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row>
    <row r="4" spans="1:50" ht="84.75" customHeight="1">
      <c r="A4" s="1545"/>
      <c r="B4" s="1547"/>
      <c r="C4" s="1549"/>
      <c r="D4" s="1541"/>
      <c r="E4" s="1541"/>
      <c r="F4" s="1551"/>
      <c r="G4" s="666" t="s">
        <v>1</v>
      </c>
      <c r="H4" s="667" t="s">
        <v>2</v>
      </c>
      <c r="I4" s="667" t="s">
        <v>8</v>
      </c>
      <c r="J4" s="668" t="s">
        <v>159</v>
      </c>
      <c r="K4" s="1539"/>
      <c r="L4" s="1541"/>
      <c r="M4" s="1543"/>
      <c r="N4" s="666" t="s">
        <v>1</v>
      </c>
      <c r="O4" s="667" t="s">
        <v>2</v>
      </c>
      <c r="P4" s="667" t="s">
        <v>8</v>
      </c>
      <c r="Q4" s="669" t="s">
        <v>159</v>
      </c>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1:50" s="12" customFormat="1" ht="29.25" customHeight="1">
      <c r="A5" s="1529" t="s">
        <v>101</v>
      </c>
      <c r="B5" s="653" t="s">
        <v>122</v>
      </c>
      <c r="C5" s="517" t="s">
        <v>250</v>
      </c>
      <c r="D5" s="518" t="s">
        <v>251</v>
      </c>
      <c r="E5" s="519">
        <v>27</v>
      </c>
      <c r="F5" s="520">
        <v>24</v>
      </c>
      <c r="G5" s="521"/>
      <c r="H5" s="522" t="s">
        <v>661</v>
      </c>
      <c r="I5" s="522"/>
      <c r="J5" s="523"/>
      <c r="K5" s="524" t="s">
        <v>381</v>
      </c>
      <c r="L5" s="518" t="s">
        <v>382</v>
      </c>
      <c r="M5" s="519">
        <v>130</v>
      </c>
      <c r="N5" s="617"/>
      <c r="O5" s="618" t="s">
        <v>661</v>
      </c>
      <c r="P5" s="618"/>
      <c r="Q5" s="638"/>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s="12" customFormat="1" ht="29.25" customHeight="1">
      <c r="A6" s="1530"/>
      <c r="B6" s="654" t="s">
        <v>119</v>
      </c>
      <c r="C6" s="526" t="s">
        <v>258</v>
      </c>
      <c r="D6" s="527" t="s">
        <v>383</v>
      </c>
      <c r="E6" s="528">
        <v>142</v>
      </c>
      <c r="F6" s="529">
        <v>129</v>
      </c>
      <c r="G6" s="530"/>
      <c r="H6" s="531" t="s">
        <v>661</v>
      </c>
      <c r="I6" s="531"/>
      <c r="J6" s="532"/>
      <c r="K6" s="533" t="s">
        <v>384</v>
      </c>
      <c r="L6" s="534" t="s">
        <v>253</v>
      </c>
      <c r="M6" s="528" t="s">
        <v>385</v>
      </c>
      <c r="N6" s="619" t="s">
        <v>52</v>
      </c>
      <c r="O6" s="620"/>
      <c r="P6" s="620"/>
      <c r="Q6" s="639"/>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18" s="12" customFormat="1" ht="29.25" customHeight="1">
      <c r="A7" s="1530"/>
      <c r="B7" s="655" t="s">
        <v>183</v>
      </c>
      <c r="C7" s="535"/>
      <c r="D7" s="536"/>
      <c r="E7" s="537"/>
      <c r="F7" s="538"/>
      <c r="G7" s="539"/>
      <c r="H7" s="540"/>
      <c r="I7" s="540"/>
      <c r="J7" s="541"/>
      <c r="K7" s="542"/>
      <c r="L7" s="536"/>
      <c r="M7" s="537"/>
      <c r="N7" s="621"/>
      <c r="O7" s="622"/>
      <c r="P7" s="622"/>
      <c r="Q7" s="640"/>
      <c r="R7" s="10"/>
    </row>
    <row r="8" spans="1:17" s="12" customFormat="1" ht="29.25" customHeight="1">
      <c r="A8" s="1530"/>
      <c r="B8" s="653" t="s">
        <v>179</v>
      </c>
      <c r="C8" s="543" t="s">
        <v>252</v>
      </c>
      <c r="D8" s="544" t="s">
        <v>253</v>
      </c>
      <c r="E8" s="519" t="s">
        <v>254</v>
      </c>
      <c r="F8" s="520">
        <v>47</v>
      </c>
      <c r="G8" s="521"/>
      <c r="H8" s="522"/>
      <c r="I8" s="522"/>
      <c r="J8" s="523" t="s">
        <v>661</v>
      </c>
      <c r="K8" s="545" t="s">
        <v>0</v>
      </c>
      <c r="L8" s="544" t="s">
        <v>392</v>
      </c>
      <c r="M8" s="519">
        <v>404</v>
      </c>
      <c r="N8" s="617"/>
      <c r="O8" s="618"/>
      <c r="P8" s="618"/>
      <c r="Q8" s="638" t="s">
        <v>661</v>
      </c>
    </row>
    <row r="9" spans="1:17" s="12" customFormat="1" ht="29.25" customHeight="1">
      <c r="A9" s="1530"/>
      <c r="B9" s="656" t="s">
        <v>126</v>
      </c>
      <c r="C9" s="546" t="s">
        <v>386</v>
      </c>
      <c r="D9" s="536" t="s">
        <v>388</v>
      </c>
      <c r="E9" s="547">
        <v>45</v>
      </c>
      <c r="F9" s="548">
        <v>3</v>
      </c>
      <c r="G9" s="539"/>
      <c r="H9" s="540"/>
      <c r="I9" s="540" t="s">
        <v>52</v>
      </c>
      <c r="J9" s="541"/>
      <c r="K9" s="549" t="s">
        <v>0</v>
      </c>
      <c r="L9" s="536" t="s">
        <v>388</v>
      </c>
      <c r="M9" s="547">
        <v>51</v>
      </c>
      <c r="N9" s="621"/>
      <c r="O9" s="622"/>
      <c r="P9" s="622" t="s">
        <v>52</v>
      </c>
      <c r="Q9" s="640"/>
    </row>
    <row r="10" spans="1:17" s="12" customFormat="1" ht="29.25" customHeight="1">
      <c r="A10" s="1530"/>
      <c r="B10" s="657"/>
      <c r="C10" s="551" t="s">
        <v>255</v>
      </c>
      <c r="D10" s="552" t="s">
        <v>256</v>
      </c>
      <c r="E10" s="553">
        <v>29</v>
      </c>
      <c r="F10" s="554">
        <v>28</v>
      </c>
      <c r="G10" s="555" t="s">
        <v>661</v>
      </c>
      <c r="H10" s="556"/>
      <c r="I10" s="556"/>
      <c r="J10" s="557"/>
      <c r="K10" s="558" t="s">
        <v>255</v>
      </c>
      <c r="L10" s="552" t="s">
        <v>256</v>
      </c>
      <c r="M10" s="553">
        <v>32</v>
      </c>
      <c r="N10" s="623" t="s">
        <v>661</v>
      </c>
      <c r="O10" s="624"/>
      <c r="P10" s="624"/>
      <c r="Q10" s="641"/>
    </row>
    <row r="11" spans="1:17" s="12" customFormat="1" ht="29.25" customHeight="1">
      <c r="A11" s="1530"/>
      <c r="B11" s="656" t="s">
        <v>127</v>
      </c>
      <c r="C11" s="535" t="s">
        <v>257</v>
      </c>
      <c r="D11" s="559" t="s">
        <v>388</v>
      </c>
      <c r="E11" s="547">
        <v>43</v>
      </c>
      <c r="F11" s="548">
        <v>4</v>
      </c>
      <c r="G11" s="560"/>
      <c r="H11" s="561"/>
      <c r="I11" s="561" t="s">
        <v>661</v>
      </c>
      <c r="J11" s="562"/>
      <c r="K11" s="542" t="s">
        <v>257</v>
      </c>
      <c r="L11" s="559" t="s">
        <v>388</v>
      </c>
      <c r="M11" s="547">
        <v>47</v>
      </c>
      <c r="N11" s="625"/>
      <c r="O11" s="626"/>
      <c r="P11" s="626" t="s">
        <v>661</v>
      </c>
      <c r="Q11" s="642"/>
    </row>
    <row r="12" spans="1:17" s="12" customFormat="1" ht="29.25" customHeight="1">
      <c r="A12" s="1530"/>
      <c r="B12" s="654"/>
      <c r="C12" s="563" t="s">
        <v>258</v>
      </c>
      <c r="D12" s="564" t="s">
        <v>259</v>
      </c>
      <c r="E12" s="565">
        <v>129</v>
      </c>
      <c r="F12" s="566">
        <v>121</v>
      </c>
      <c r="G12" s="567" t="s">
        <v>661</v>
      </c>
      <c r="H12" s="568"/>
      <c r="I12" s="568"/>
      <c r="J12" s="569"/>
      <c r="K12" s="570" t="s">
        <v>258</v>
      </c>
      <c r="L12" s="564" t="s">
        <v>259</v>
      </c>
      <c r="M12" s="565">
        <v>129</v>
      </c>
      <c r="N12" s="627" t="s">
        <v>661</v>
      </c>
      <c r="O12" s="628"/>
      <c r="P12" s="628"/>
      <c r="Q12" s="643"/>
    </row>
    <row r="13" spans="1:17" s="12" customFormat="1" ht="29.25" customHeight="1">
      <c r="A13" s="1531"/>
      <c r="B13" s="657"/>
      <c r="C13" s="551" t="s">
        <v>260</v>
      </c>
      <c r="D13" s="552" t="s">
        <v>253</v>
      </c>
      <c r="E13" s="571"/>
      <c r="F13" s="572"/>
      <c r="G13" s="555"/>
      <c r="H13" s="556"/>
      <c r="I13" s="556"/>
      <c r="J13" s="557" t="s">
        <v>661</v>
      </c>
      <c r="K13" s="558" t="s">
        <v>260</v>
      </c>
      <c r="L13" s="552" t="s">
        <v>253</v>
      </c>
      <c r="M13" s="553"/>
      <c r="N13" s="623"/>
      <c r="O13" s="624"/>
      <c r="P13" s="624"/>
      <c r="Q13" s="641" t="s">
        <v>661</v>
      </c>
    </row>
    <row r="14" spans="1:17" s="12" customFormat="1" ht="29.25" customHeight="1">
      <c r="A14" s="1529" t="s">
        <v>152</v>
      </c>
      <c r="B14" s="656" t="s">
        <v>128</v>
      </c>
      <c r="C14" s="546" t="s">
        <v>393</v>
      </c>
      <c r="D14" s="559" t="s">
        <v>394</v>
      </c>
      <c r="E14" s="547"/>
      <c r="F14" s="548">
        <v>40</v>
      </c>
      <c r="G14" s="560" t="s">
        <v>669</v>
      </c>
      <c r="H14" s="561"/>
      <c r="I14" s="561"/>
      <c r="J14" s="562" t="s">
        <v>670</v>
      </c>
      <c r="K14" s="549" t="s">
        <v>396</v>
      </c>
      <c r="L14" s="559" t="s">
        <v>394</v>
      </c>
      <c r="M14" s="547">
        <v>17007</v>
      </c>
      <c r="N14" s="625"/>
      <c r="O14" s="626"/>
      <c r="P14" s="626"/>
      <c r="Q14" s="640" t="s">
        <v>661</v>
      </c>
    </row>
    <row r="15" spans="1:17" s="12" customFormat="1" ht="29.25" customHeight="1">
      <c r="A15" s="1530"/>
      <c r="B15" s="654"/>
      <c r="C15" s="573" t="s">
        <v>397</v>
      </c>
      <c r="D15" s="534" t="s">
        <v>398</v>
      </c>
      <c r="E15" s="528">
        <v>740</v>
      </c>
      <c r="F15" s="529">
        <v>11</v>
      </c>
      <c r="G15" s="530"/>
      <c r="H15" s="531"/>
      <c r="I15" s="531"/>
      <c r="J15" s="532" t="s">
        <v>670</v>
      </c>
      <c r="K15" s="533" t="s">
        <v>397</v>
      </c>
      <c r="L15" s="534" t="s">
        <v>399</v>
      </c>
      <c r="M15" s="528">
        <v>1449</v>
      </c>
      <c r="N15" s="619"/>
      <c r="O15" s="620"/>
      <c r="P15" s="620"/>
      <c r="Q15" s="643" t="s">
        <v>661</v>
      </c>
    </row>
    <row r="16" spans="1:17" s="12" customFormat="1" ht="29.25" customHeight="1">
      <c r="A16" s="1530"/>
      <c r="B16" s="654"/>
      <c r="C16" s="573"/>
      <c r="D16" s="534"/>
      <c r="E16" s="528"/>
      <c r="F16" s="529"/>
      <c r="G16" s="530"/>
      <c r="H16" s="531"/>
      <c r="I16" s="531"/>
      <c r="J16" s="532"/>
      <c r="K16" s="533" t="s">
        <v>400</v>
      </c>
      <c r="L16" s="534" t="s">
        <v>401</v>
      </c>
      <c r="M16" s="528">
        <v>17007</v>
      </c>
      <c r="N16" s="619"/>
      <c r="O16" s="620"/>
      <c r="P16" s="620"/>
      <c r="Q16" s="643" t="s">
        <v>661</v>
      </c>
    </row>
    <row r="17" spans="1:17" s="12" customFormat="1" ht="29.25" customHeight="1">
      <c r="A17" s="1530"/>
      <c r="B17" s="657"/>
      <c r="C17" s="526"/>
      <c r="D17" s="527"/>
      <c r="E17" s="553"/>
      <c r="F17" s="554"/>
      <c r="G17" s="574"/>
      <c r="H17" s="575"/>
      <c r="I17" s="575"/>
      <c r="J17" s="576"/>
      <c r="K17" s="577" t="s">
        <v>402</v>
      </c>
      <c r="L17" s="527" t="s">
        <v>403</v>
      </c>
      <c r="M17" s="553">
        <v>91</v>
      </c>
      <c r="N17" s="629"/>
      <c r="O17" s="630"/>
      <c r="P17" s="630"/>
      <c r="Q17" s="641" t="s">
        <v>661</v>
      </c>
    </row>
    <row r="18" spans="1:17" s="12" customFormat="1" ht="29.25" customHeight="1">
      <c r="A18" s="1530"/>
      <c r="B18" s="658" t="s">
        <v>182</v>
      </c>
      <c r="C18" s="563" t="s">
        <v>208</v>
      </c>
      <c r="D18" s="564" t="s">
        <v>230</v>
      </c>
      <c r="E18" s="565">
        <v>974</v>
      </c>
      <c r="F18" s="566">
        <v>48</v>
      </c>
      <c r="G18" s="567"/>
      <c r="H18" s="568"/>
      <c r="I18" s="568" t="s">
        <v>52</v>
      </c>
      <c r="J18" s="569"/>
      <c r="K18" s="570" t="s">
        <v>404</v>
      </c>
      <c r="L18" s="564" t="s">
        <v>405</v>
      </c>
      <c r="M18" s="565">
        <v>3037</v>
      </c>
      <c r="N18" s="627"/>
      <c r="O18" s="628"/>
      <c r="P18" s="628" t="s">
        <v>52</v>
      </c>
      <c r="Q18" s="643"/>
    </row>
    <row r="19" spans="1:17" s="12" customFormat="1" ht="29.25" customHeight="1">
      <c r="A19" s="1530"/>
      <c r="B19" s="658"/>
      <c r="C19" s="563"/>
      <c r="D19" s="564" t="s">
        <v>231</v>
      </c>
      <c r="E19" s="565">
        <v>852</v>
      </c>
      <c r="F19" s="566">
        <v>62</v>
      </c>
      <c r="G19" s="567"/>
      <c r="H19" s="568"/>
      <c r="I19" s="568" t="s">
        <v>52</v>
      </c>
      <c r="J19" s="569"/>
      <c r="K19" s="570" t="s">
        <v>406</v>
      </c>
      <c r="L19" s="564" t="s">
        <v>407</v>
      </c>
      <c r="M19" s="565" t="s">
        <v>408</v>
      </c>
      <c r="N19" s="627" t="s">
        <v>52</v>
      </c>
      <c r="O19" s="628"/>
      <c r="P19" s="628"/>
      <c r="Q19" s="643"/>
    </row>
    <row r="20" spans="1:17" s="12" customFormat="1" ht="29.25" customHeight="1">
      <c r="A20" s="1531"/>
      <c r="B20" s="659"/>
      <c r="C20" s="551"/>
      <c r="D20" s="552" t="s">
        <v>232</v>
      </c>
      <c r="E20" s="571">
        <v>1342</v>
      </c>
      <c r="F20" s="572">
        <v>154</v>
      </c>
      <c r="G20" s="555"/>
      <c r="H20" s="556"/>
      <c r="I20" s="556" t="s">
        <v>52</v>
      </c>
      <c r="J20" s="557"/>
      <c r="K20" s="558"/>
      <c r="L20" s="552"/>
      <c r="M20" s="571"/>
      <c r="N20" s="623"/>
      <c r="O20" s="624"/>
      <c r="P20" s="624"/>
      <c r="Q20" s="641"/>
    </row>
    <row r="21" spans="1:17" s="10" customFormat="1" ht="29.25" customHeight="1">
      <c r="A21" s="1529" t="s">
        <v>100</v>
      </c>
      <c r="B21" s="655" t="s">
        <v>130</v>
      </c>
      <c r="C21" s="535" t="s">
        <v>209</v>
      </c>
      <c r="D21" s="536" t="s">
        <v>210</v>
      </c>
      <c r="E21" s="537">
        <v>58945</v>
      </c>
      <c r="F21" s="538">
        <v>761</v>
      </c>
      <c r="G21" s="539" t="s">
        <v>52</v>
      </c>
      <c r="H21" s="540"/>
      <c r="I21" s="540"/>
      <c r="J21" s="541"/>
      <c r="K21" s="542" t="s">
        <v>209</v>
      </c>
      <c r="L21" s="536" t="s">
        <v>210</v>
      </c>
      <c r="M21" s="547">
        <v>59179</v>
      </c>
      <c r="N21" s="621" t="s">
        <v>52</v>
      </c>
      <c r="O21" s="622"/>
      <c r="P21" s="622"/>
      <c r="Q21" s="640"/>
    </row>
    <row r="22" spans="1:17" s="10" customFormat="1" ht="29.25" customHeight="1">
      <c r="A22" s="1530"/>
      <c r="B22" s="657"/>
      <c r="C22" s="551" t="s">
        <v>211</v>
      </c>
      <c r="D22" s="552" t="s">
        <v>212</v>
      </c>
      <c r="E22" s="571">
        <v>1306</v>
      </c>
      <c r="F22" s="572">
        <v>203</v>
      </c>
      <c r="G22" s="555"/>
      <c r="H22" s="556" t="s">
        <v>52</v>
      </c>
      <c r="I22" s="556"/>
      <c r="J22" s="557"/>
      <c r="K22" s="558" t="s">
        <v>211</v>
      </c>
      <c r="L22" s="552" t="s">
        <v>212</v>
      </c>
      <c r="M22" s="553">
        <v>1182</v>
      </c>
      <c r="N22" s="623"/>
      <c r="O22" s="624" t="s">
        <v>52</v>
      </c>
      <c r="P22" s="624"/>
      <c r="Q22" s="641"/>
    </row>
    <row r="23" spans="1:17" s="10" customFormat="1" ht="29.25" customHeight="1">
      <c r="A23" s="1530"/>
      <c r="B23" s="655" t="s">
        <v>180</v>
      </c>
      <c r="C23" s="535" t="s">
        <v>261</v>
      </c>
      <c r="D23" s="536" t="s">
        <v>619</v>
      </c>
      <c r="E23" s="537"/>
      <c r="F23" s="538">
        <v>189</v>
      </c>
      <c r="G23" s="539"/>
      <c r="H23" s="540" t="s">
        <v>661</v>
      </c>
      <c r="I23" s="540"/>
      <c r="J23" s="541"/>
      <c r="K23" s="542" t="s">
        <v>261</v>
      </c>
      <c r="L23" s="536" t="s">
        <v>619</v>
      </c>
      <c r="M23" s="537"/>
      <c r="N23" s="621"/>
      <c r="O23" s="622" t="s">
        <v>661</v>
      </c>
      <c r="P23" s="622"/>
      <c r="Q23" s="640"/>
    </row>
    <row r="24" spans="1:17" s="10" customFormat="1" ht="29.25" customHeight="1">
      <c r="A24" s="1530"/>
      <c r="B24" s="658"/>
      <c r="C24" s="563" t="s">
        <v>262</v>
      </c>
      <c r="D24" s="564" t="s">
        <v>263</v>
      </c>
      <c r="E24" s="565"/>
      <c r="F24" s="566">
        <v>44</v>
      </c>
      <c r="G24" s="567"/>
      <c r="H24" s="568" t="s">
        <v>52</v>
      </c>
      <c r="I24" s="568"/>
      <c r="J24" s="569"/>
      <c r="K24" s="570" t="s">
        <v>262</v>
      </c>
      <c r="L24" s="564" t="s">
        <v>263</v>
      </c>
      <c r="M24" s="565"/>
      <c r="N24" s="627"/>
      <c r="O24" s="628" t="s">
        <v>52</v>
      </c>
      <c r="P24" s="628"/>
      <c r="Q24" s="643"/>
    </row>
    <row r="25" spans="1:17" s="10" customFormat="1" ht="29.25" customHeight="1">
      <c r="A25" s="1530"/>
      <c r="B25" s="658"/>
      <c r="C25" s="563" t="s">
        <v>264</v>
      </c>
      <c r="D25" s="564" t="s">
        <v>620</v>
      </c>
      <c r="E25" s="565"/>
      <c r="F25" s="566">
        <v>108</v>
      </c>
      <c r="G25" s="567"/>
      <c r="H25" s="568" t="s">
        <v>52</v>
      </c>
      <c r="I25" s="568"/>
      <c r="J25" s="569"/>
      <c r="K25" s="570" t="s">
        <v>264</v>
      </c>
      <c r="L25" s="564" t="s">
        <v>620</v>
      </c>
      <c r="M25" s="565"/>
      <c r="N25" s="627"/>
      <c r="O25" s="628" t="s">
        <v>52</v>
      </c>
      <c r="P25" s="628"/>
      <c r="Q25" s="643"/>
    </row>
    <row r="26" spans="1:17" s="10" customFormat="1" ht="29.25" customHeight="1">
      <c r="A26" s="1530"/>
      <c r="B26" s="658"/>
      <c r="C26" s="563" t="s">
        <v>265</v>
      </c>
      <c r="D26" s="564" t="s">
        <v>621</v>
      </c>
      <c r="E26" s="565"/>
      <c r="F26" s="566">
        <v>71</v>
      </c>
      <c r="G26" s="567"/>
      <c r="H26" s="568" t="s">
        <v>52</v>
      </c>
      <c r="I26" s="568"/>
      <c r="J26" s="569"/>
      <c r="K26" s="570" t="s">
        <v>265</v>
      </c>
      <c r="L26" s="564" t="s">
        <v>621</v>
      </c>
      <c r="M26" s="565"/>
      <c r="N26" s="627"/>
      <c r="O26" s="628" t="s">
        <v>52</v>
      </c>
      <c r="P26" s="628"/>
      <c r="Q26" s="643"/>
    </row>
    <row r="27" spans="1:17" s="10" customFormat="1" ht="29.25" customHeight="1">
      <c r="A27" s="1530"/>
      <c r="B27" s="658"/>
      <c r="C27" s="563" t="s">
        <v>266</v>
      </c>
      <c r="D27" s="564" t="s">
        <v>267</v>
      </c>
      <c r="E27" s="565"/>
      <c r="F27" s="566">
        <v>52</v>
      </c>
      <c r="G27" s="567"/>
      <c r="H27" s="568" t="s">
        <v>52</v>
      </c>
      <c r="I27" s="568"/>
      <c r="J27" s="569"/>
      <c r="K27" s="570" t="s">
        <v>266</v>
      </c>
      <c r="L27" s="564" t="s">
        <v>267</v>
      </c>
      <c r="M27" s="565"/>
      <c r="N27" s="627"/>
      <c r="O27" s="628" t="s">
        <v>52</v>
      </c>
      <c r="P27" s="628"/>
      <c r="Q27" s="643"/>
    </row>
    <row r="28" spans="1:17" s="10" customFormat="1" ht="29.25" customHeight="1">
      <c r="A28" s="1530"/>
      <c r="B28" s="659"/>
      <c r="C28" s="526" t="s">
        <v>425</v>
      </c>
      <c r="D28" s="527" t="s">
        <v>424</v>
      </c>
      <c r="E28" s="553">
        <v>9768</v>
      </c>
      <c r="F28" s="554">
        <v>641</v>
      </c>
      <c r="G28" s="574"/>
      <c r="H28" s="575"/>
      <c r="I28" s="575" t="s">
        <v>670</v>
      </c>
      <c r="J28" s="576"/>
      <c r="K28" s="577" t="s">
        <v>425</v>
      </c>
      <c r="L28" s="527" t="s">
        <v>424</v>
      </c>
      <c r="M28" s="553">
        <v>9177</v>
      </c>
      <c r="N28" s="629"/>
      <c r="O28" s="630"/>
      <c r="P28" s="630" t="s">
        <v>52</v>
      </c>
      <c r="Q28" s="641"/>
    </row>
    <row r="29" spans="1:17" s="10" customFormat="1" ht="29.25" customHeight="1">
      <c r="A29" s="1530"/>
      <c r="B29" s="654" t="s">
        <v>132</v>
      </c>
      <c r="C29" s="563" t="s">
        <v>213</v>
      </c>
      <c r="D29" s="564" t="s">
        <v>268</v>
      </c>
      <c r="E29" s="565">
        <v>6089</v>
      </c>
      <c r="F29" s="566">
        <v>356</v>
      </c>
      <c r="G29" s="578"/>
      <c r="H29" s="579"/>
      <c r="I29" s="579" t="s">
        <v>52</v>
      </c>
      <c r="J29" s="580"/>
      <c r="K29" s="570" t="s">
        <v>213</v>
      </c>
      <c r="L29" s="564" t="s">
        <v>268</v>
      </c>
      <c r="M29" s="565">
        <v>6089</v>
      </c>
      <c r="N29" s="631"/>
      <c r="O29" s="632"/>
      <c r="P29" s="632" t="s">
        <v>52</v>
      </c>
      <c r="Q29" s="645"/>
    </row>
    <row r="30" spans="1:17" s="10" customFormat="1" ht="29.25" customHeight="1">
      <c r="A30" s="1530"/>
      <c r="B30" s="654"/>
      <c r="C30" s="563" t="s">
        <v>214</v>
      </c>
      <c r="D30" s="564" t="s">
        <v>215</v>
      </c>
      <c r="E30" s="565"/>
      <c r="F30" s="566">
        <v>21</v>
      </c>
      <c r="G30" s="578"/>
      <c r="H30" s="579"/>
      <c r="I30" s="579"/>
      <c r="J30" s="580" t="s">
        <v>661</v>
      </c>
      <c r="K30" s="570" t="s">
        <v>214</v>
      </c>
      <c r="L30" s="564" t="s">
        <v>215</v>
      </c>
      <c r="M30" s="565"/>
      <c r="N30" s="631"/>
      <c r="O30" s="632"/>
      <c r="P30" s="632"/>
      <c r="Q30" s="645" t="s">
        <v>661</v>
      </c>
    </row>
    <row r="31" spans="1:17" s="10" customFormat="1" ht="29.25" customHeight="1">
      <c r="A31" s="1530"/>
      <c r="B31" s="654"/>
      <c r="C31" s="563" t="s">
        <v>216</v>
      </c>
      <c r="D31" s="564" t="s">
        <v>215</v>
      </c>
      <c r="E31" s="565"/>
      <c r="F31" s="566">
        <v>91</v>
      </c>
      <c r="G31" s="578"/>
      <c r="H31" s="579"/>
      <c r="I31" s="579"/>
      <c r="J31" s="580" t="s">
        <v>661</v>
      </c>
      <c r="K31" s="570" t="s">
        <v>216</v>
      </c>
      <c r="L31" s="564" t="s">
        <v>215</v>
      </c>
      <c r="M31" s="565"/>
      <c r="N31" s="631"/>
      <c r="O31" s="632"/>
      <c r="P31" s="632"/>
      <c r="Q31" s="645" t="s">
        <v>661</v>
      </c>
    </row>
    <row r="32" spans="1:17" s="10" customFormat="1" ht="29.25" customHeight="1">
      <c r="A32" s="1530"/>
      <c r="B32" s="654"/>
      <c r="C32" s="563" t="s">
        <v>217</v>
      </c>
      <c r="D32" s="564" t="s">
        <v>269</v>
      </c>
      <c r="E32" s="565">
        <v>495</v>
      </c>
      <c r="F32" s="566">
        <v>466</v>
      </c>
      <c r="G32" s="578"/>
      <c r="H32" s="579"/>
      <c r="I32" s="579"/>
      <c r="J32" s="580" t="s">
        <v>661</v>
      </c>
      <c r="K32" s="570" t="s">
        <v>217</v>
      </c>
      <c r="L32" s="564" t="s">
        <v>269</v>
      </c>
      <c r="M32" s="565">
        <v>495</v>
      </c>
      <c r="N32" s="631"/>
      <c r="O32" s="632"/>
      <c r="P32" s="632"/>
      <c r="Q32" s="645" t="s">
        <v>661</v>
      </c>
    </row>
    <row r="33" spans="1:17" s="10" customFormat="1" ht="29.25" customHeight="1">
      <c r="A33" s="1530"/>
      <c r="B33" s="657"/>
      <c r="C33" s="551"/>
      <c r="D33" s="552" t="s">
        <v>270</v>
      </c>
      <c r="E33" s="571">
        <v>495</v>
      </c>
      <c r="F33" s="572">
        <v>282</v>
      </c>
      <c r="G33" s="581"/>
      <c r="H33" s="582"/>
      <c r="I33" s="582"/>
      <c r="J33" s="583" t="s">
        <v>661</v>
      </c>
      <c r="K33" s="558"/>
      <c r="L33" s="552" t="s">
        <v>270</v>
      </c>
      <c r="M33" s="571">
        <v>495</v>
      </c>
      <c r="N33" s="633"/>
      <c r="O33" s="634"/>
      <c r="P33" s="634"/>
      <c r="Q33" s="646" t="s">
        <v>661</v>
      </c>
    </row>
    <row r="34" spans="1:17" s="10" customFormat="1" ht="29.25" customHeight="1">
      <c r="A34" s="1530"/>
      <c r="B34" s="655" t="s">
        <v>188</v>
      </c>
      <c r="C34" s="535" t="s">
        <v>622</v>
      </c>
      <c r="D34" s="536" t="s">
        <v>623</v>
      </c>
      <c r="E34" s="537">
        <v>325</v>
      </c>
      <c r="F34" s="538">
        <v>121</v>
      </c>
      <c r="G34" s="539"/>
      <c r="H34" s="540" t="s">
        <v>661</v>
      </c>
      <c r="I34" s="540"/>
      <c r="J34" s="541"/>
      <c r="K34" s="542" t="s">
        <v>622</v>
      </c>
      <c r="L34" s="536" t="s">
        <v>623</v>
      </c>
      <c r="M34" s="537">
        <v>285</v>
      </c>
      <c r="N34" s="621"/>
      <c r="O34" s="622" t="s">
        <v>661</v>
      </c>
      <c r="P34" s="622"/>
      <c r="Q34" s="640"/>
    </row>
    <row r="35" spans="1:17" s="10" customFormat="1" ht="29.25" customHeight="1">
      <c r="A35" s="1530"/>
      <c r="B35" s="654"/>
      <c r="C35" s="563" t="s">
        <v>0</v>
      </c>
      <c r="D35" s="564" t="s">
        <v>624</v>
      </c>
      <c r="E35" s="565">
        <v>28178</v>
      </c>
      <c r="F35" s="566">
        <v>509</v>
      </c>
      <c r="G35" s="567"/>
      <c r="H35" s="568"/>
      <c r="I35" s="568" t="s">
        <v>661</v>
      </c>
      <c r="J35" s="569"/>
      <c r="K35" s="570" t="s">
        <v>0</v>
      </c>
      <c r="L35" s="564" t="s">
        <v>624</v>
      </c>
      <c r="M35" s="565">
        <v>27784</v>
      </c>
      <c r="N35" s="627"/>
      <c r="O35" s="628"/>
      <c r="P35" s="628" t="s">
        <v>661</v>
      </c>
      <c r="Q35" s="643"/>
    </row>
    <row r="36" spans="1:17" s="10" customFormat="1" ht="29.25" customHeight="1">
      <c r="A36" s="1530"/>
      <c r="B36" s="654"/>
      <c r="C36" s="563" t="s">
        <v>272</v>
      </c>
      <c r="D36" s="564" t="s">
        <v>273</v>
      </c>
      <c r="E36" s="565">
        <v>171</v>
      </c>
      <c r="F36" s="566">
        <v>143</v>
      </c>
      <c r="G36" s="567"/>
      <c r="H36" s="568" t="s">
        <v>52</v>
      </c>
      <c r="I36" s="568"/>
      <c r="J36" s="569"/>
      <c r="K36" s="570" t="s">
        <v>272</v>
      </c>
      <c r="L36" s="564" t="s">
        <v>273</v>
      </c>
      <c r="M36" s="565">
        <v>156</v>
      </c>
      <c r="N36" s="627"/>
      <c r="O36" s="628" t="s">
        <v>52</v>
      </c>
      <c r="P36" s="628"/>
      <c r="Q36" s="643"/>
    </row>
    <row r="37" spans="1:17" s="10" customFormat="1" ht="29.25" customHeight="1">
      <c r="A37" s="1530"/>
      <c r="B37" s="657"/>
      <c r="C37" s="551" t="s">
        <v>0</v>
      </c>
      <c r="D37" s="552" t="s">
        <v>274</v>
      </c>
      <c r="E37" s="571">
        <v>250</v>
      </c>
      <c r="F37" s="572">
        <v>37</v>
      </c>
      <c r="G37" s="555"/>
      <c r="H37" s="556"/>
      <c r="I37" s="556" t="s">
        <v>661</v>
      </c>
      <c r="J37" s="557"/>
      <c r="K37" s="558" t="s">
        <v>0</v>
      </c>
      <c r="L37" s="552" t="s">
        <v>274</v>
      </c>
      <c r="M37" s="571">
        <v>260</v>
      </c>
      <c r="N37" s="623"/>
      <c r="O37" s="624"/>
      <c r="P37" s="624" t="s">
        <v>661</v>
      </c>
      <c r="Q37" s="641"/>
    </row>
    <row r="38" spans="1:17" s="10" customFormat="1" ht="29.25" customHeight="1">
      <c r="A38" s="1530"/>
      <c r="B38" s="656" t="s">
        <v>206</v>
      </c>
      <c r="C38" s="535" t="s">
        <v>275</v>
      </c>
      <c r="D38" s="536" t="s">
        <v>273</v>
      </c>
      <c r="E38" s="537">
        <v>394</v>
      </c>
      <c r="F38" s="538">
        <v>106</v>
      </c>
      <c r="G38" s="539"/>
      <c r="H38" s="540" t="s">
        <v>52</v>
      </c>
      <c r="I38" s="540"/>
      <c r="J38" s="541"/>
      <c r="K38" s="542" t="s">
        <v>275</v>
      </c>
      <c r="L38" s="536" t="s">
        <v>273</v>
      </c>
      <c r="M38" s="537">
        <v>329</v>
      </c>
      <c r="N38" s="621"/>
      <c r="O38" s="622" t="s">
        <v>52</v>
      </c>
      <c r="P38" s="622"/>
      <c r="Q38" s="640"/>
    </row>
    <row r="39" spans="1:17" s="10" customFormat="1" ht="29.25" customHeight="1">
      <c r="A39" s="1530"/>
      <c r="B39" s="654"/>
      <c r="C39" s="563" t="s">
        <v>0</v>
      </c>
      <c r="D39" s="564" t="s">
        <v>276</v>
      </c>
      <c r="E39" s="565">
        <v>40084</v>
      </c>
      <c r="F39" s="566">
        <v>932</v>
      </c>
      <c r="G39" s="567"/>
      <c r="H39" s="568" t="s">
        <v>661</v>
      </c>
      <c r="I39" s="568" t="s">
        <v>661</v>
      </c>
      <c r="J39" s="569"/>
      <c r="K39" s="570" t="s">
        <v>0</v>
      </c>
      <c r="L39" s="564" t="s">
        <v>276</v>
      </c>
      <c r="M39" s="565">
        <v>39250</v>
      </c>
      <c r="N39" s="627"/>
      <c r="O39" s="628" t="s">
        <v>661</v>
      </c>
      <c r="P39" s="628" t="s">
        <v>661</v>
      </c>
      <c r="Q39" s="643"/>
    </row>
    <row r="40" spans="1:17" s="10" customFormat="1" ht="29.25" customHeight="1">
      <c r="A40" s="1530"/>
      <c r="B40" s="657"/>
      <c r="C40" s="551" t="s">
        <v>277</v>
      </c>
      <c r="D40" s="552"/>
      <c r="E40" s="571" t="s">
        <v>271</v>
      </c>
      <c r="F40" s="572">
        <v>51</v>
      </c>
      <c r="G40" s="555"/>
      <c r="H40" s="556" t="s">
        <v>52</v>
      </c>
      <c r="I40" s="556"/>
      <c r="J40" s="557"/>
      <c r="K40" s="558" t="s">
        <v>277</v>
      </c>
      <c r="L40" s="552"/>
      <c r="M40" s="571" t="s">
        <v>271</v>
      </c>
      <c r="N40" s="623"/>
      <c r="O40" s="624" t="s">
        <v>52</v>
      </c>
      <c r="P40" s="624"/>
      <c r="Q40" s="641"/>
    </row>
    <row r="41" spans="1:17" s="12" customFormat="1" ht="29.25" customHeight="1">
      <c r="A41" s="1530"/>
      <c r="B41" s="655" t="s">
        <v>176</v>
      </c>
      <c r="C41" s="546" t="s">
        <v>219</v>
      </c>
      <c r="D41" s="536"/>
      <c r="E41" s="547">
        <v>284</v>
      </c>
      <c r="F41" s="548">
        <v>93</v>
      </c>
      <c r="G41" s="560" t="s">
        <v>661</v>
      </c>
      <c r="H41" s="540"/>
      <c r="I41" s="540"/>
      <c r="J41" s="541"/>
      <c r="K41" s="542" t="s">
        <v>219</v>
      </c>
      <c r="L41" s="536"/>
      <c r="M41" s="547">
        <v>297</v>
      </c>
      <c r="N41" s="625" t="s">
        <v>661</v>
      </c>
      <c r="O41" s="622"/>
      <c r="P41" s="622"/>
      <c r="Q41" s="640"/>
    </row>
    <row r="42" spans="1:17" s="12" customFormat="1" ht="29.25" customHeight="1">
      <c r="A42" s="1530"/>
      <c r="B42" s="659"/>
      <c r="C42" s="526" t="s">
        <v>0</v>
      </c>
      <c r="D42" s="527" t="s">
        <v>422</v>
      </c>
      <c r="E42" s="553">
        <v>710</v>
      </c>
      <c r="F42" s="554">
        <v>39</v>
      </c>
      <c r="G42" s="555"/>
      <c r="H42" s="556"/>
      <c r="I42" s="575" t="s">
        <v>661</v>
      </c>
      <c r="J42" s="557"/>
      <c r="K42" s="577" t="s">
        <v>0</v>
      </c>
      <c r="L42" s="527" t="s">
        <v>421</v>
      </c>
      <c r="M42" s="553">
        <v>1057</v>
      </c>
      <c r="N42" s="623"/>
      <c r="O42" s="624"/>
      <c r="P42" s="630" t="s">
        <v>661</v>
      </c>
      <c r="Q42" s="641"/>
    </row>
    <row r="43" spans="1:17" s="12" customFormat="1" ht="29.25" customHeight="1">
      <c r="A43" s="1530"/>
      <c r="B43" s="655" t="s">
        <v>134</v>
      </c>
      <c r="C43" s="535" t="s">
        <v>220</v>
      </c>
      <c r="D43" s="536" t="s">
        <v>221</v>
      </c>
      <c r="E43" s="537">
        <v>6023</v>
      </c>
      <c r="F43" s="538">
        <v>467</v>
      </c>
      <c r="G43" s="539"/>
      <c r="H43" s="540"/>
      <c r="I43" s="540" t="s">
        <v>52</v>
      </c>
      <c r="J43" s="541"/>
      <c r="K43" s="542" t="s">
        <v>220</v>
      </c>
      <c r="L43" s="536" t="s">
        <v>221</v>
      </c>
      <c r="M43" s="537">
        <v>6147</v>
      </c>
      <c r="N43" s="621"/>
      <c r="O43" s="622"/>
      <c r="P43" s="622" t="s">
        <v>52</v>
      </c>
      <c r="Q43" s="640"/>
    </row>
    <row r="44" spans="1:17" s="12" customFormat="1" ht="29.25" customHeight="1">
      <c r="A44" s="1530"/>
      <c r="B44" s="654"/>
      <c r="C44" s="563" t="s">
        <v>278</v>
      </c>
      <c r="D44" s="564" t="s">
        <v>279</v>
      </c>
      <c r="E44" s="565">
        <v>296</v>
      </c>
      <c r="F44" s="566">
        <v>26</v>
      </c>
      <c r="G44" s="567"/>
      <c r="H44" s="568"/>
      <c r="I44" s="568" t="s">
        <v>661</v>
      </c>
      <c r="J44" s="569"/>
      <c r="K44" s="570" t="s">
        <v>278</v>
      </c>
      <c r="L44" s="564" t="s">
        <v>279</v>
      </c>
      <c r="M44" s="565">
        <v>386</v>
      </c>
      <c r="N44" s="627"/>
      <c r="O44" s="628"/>
      <c r="P44" s="628" t="s">
        <v>661</v>
      </c>
      <c r="Q44" s="643"/>
    </row>
    <row r="45" spans="1:17" s="12" customFormat="1" ht="29.25" customHeight="1">
      <c r="A45" s="1530"/>
      <c r="B45" s="654"/>
      <c r="C45" s="563"/>
      <c r="D45" s="564" t="s">
        <v>423</v>
      </c>
      <c r="E45" s="565">
        <v>294</v>
      </c>
      <c r="F45" s="566">
        <v>42</v>
      </c>
      <c r="G45" s="567"/>
      <c r="H45" s="568"/>
      <c r="I45" s="568"/>
      <c r="J45" s="569" t="s">
        <v>661</v>
      </c>
      <c r="K45" s="570"/>
      <c r="L45" s="564" t="s">
        <v>279</v>
      </c>
      <c r="M45" s="565">
        <v>384</v>
      </c>
      <c r="N45" s="627"/>
      <c r="O45" s="628"/>
      <c r="P45" s="628"/>
      <c r="Q45" s="643" t="s">
        <v>661</v>
      </c>
    </row>
    <row r="46" spans="1:17" s="12" customFormat="1" ht="29.25" customHeight="1">
      <c r="A46" s="1530"/>
      <c r="B46" s="657"/>
      <c r="C46" s="551"/>
      <c r="D46" s="552"/>
      <c r="E46" s="571"/>
      <c r="F46" s="572"/>
      <c r="G46" s="555"/>
      <c r="H46" s="556"/>
      <c r="I46" s="556"/>
      <c r="J46" s="557"/>
      <c r="K46" s="558" t="s">
        <v>281</v>
      </c>
      <c r="L46" s="552" t="s">
        <v>161</v>
      </c>
      <c r="M46" s="571"/>
      <c r="N46" s="623"/>
      <c r="O46" s="624"/>
      <c r="P46" s="624" t="s">
        <v>661</v>
      </c>
      <c r="Q46" s="641"/>
    </row>
    <row r="47" spans="1:17" s="10" customFormat="1" ht="29.25" customHeight="1">
      <c r="A47" s="1530"/>
      <c r="B47" s="658" t="s">
        <v>177</v>
      </c>
      <c r="C47" s="563" t="s">
        <v>280</v>
      </c>
      <c r="D47" s="564" t="s">
        <v>625</v>
      </c>
      <c r="E47" s="565">
        <v>25081</v>
      </c>
      <c r="F47" s="566">
        <v>720</v>
      </c>
      <c r="G47" s="567"/>
      <c r="H47" s="568"/>
      <c r="I47" s="568" t="s">
        <v>52</v>
      </c>
      <c r="J47" s="569"/>
      <c r="K47" s="570" t="s">
        <v>280</v>
      </c>
      <c r="L47" s="564" t="s">
        <v>625</v>
      </c>
      <c r="M47" s="565">
        <v>25564</v>
      </c>
      <c r="N47" s="627"/>
      <c r="O47" s="628"/>
      <c r="P47" s="628" t="s">
        <v>52</v>
      </c>
      <c r="Q47" s="643"/>
    </row>
    <row r="48" spans="1:17" s="10" customFormat="1" ht="29.25" customHeight="1">
      <c r="A48" s="1530"/>
      <c r="B48" s="654"/>
      <c r="C48" s="563" t="s">
        <v>281</v>
      </c>
      <c r="D48" s="564" t="s">
        <v>161</v>
      </c>
      <c r="E48" s="565">
        <v>500</v>
      </c>
      <c r="F48" s="566">
        <v>205</v>
      </c>
      <c r="G48" s="567"/>
      <c r="H48" s="568"/>
      <c r="I48" s="568" t="s">
        <v>661</v>
      </c>
      <c r="J48" s="569"/>
      <c r="K48" s="570" t="s">
        <v>281</v>
      </c>
      <c r="L48" s="564" t="s">
        <v>161</v>
      </c>
      <c r="M48" s="565">
        <v>500</v>
      </c>
      <c r="N48" s="627"/>
      <c r="O48" s="628"/>
      <c r="P48" s="628" t="s">
        <v>661</v>
      </c>
      <c r="Q48" s="643"/>
    </row>
    <row r="49" spans="1:17" s="10" customFormat="1" ht="29.25" customHeight="1">
      <c r="A49" s="1530"/>
      <c r="B49" s="654"/>
      <c r="C49" s="563" t="s">
        <v>282</v>
      </c>
      <c r="D49" s="564" t="s">
        <v>283</v>
      </c>
      <c r="E49" s="565">
        <v>328</v>
      </c>
      <c r="F49" s="566">
        <v>43</v>
      </c>
      <c r="G49" s="567" t="s">
        <v>661</v>
      </c>
      <c r="H49" s="568"/>
      <c r="I49" s="568"/>
      <c r="J49" s="569"/>
      <c r="K49" s="570" t="s">
        <v>282</v>
      </c>
      <c r="L49" s="564" t="s">
        <v>283</v>
      </c>
      <c r="M49" s="565">
        <v>328</v>
      </c>
      <c r="N49" s="627" t="s">
        <v>661</v>
      </c>
      <c r="O49" s="628"/>
      <c r="P49" s="628"/>
      <c r="Q49" s="643"/>
    </row>
    <row r="50" spans="1:17" s="10" customFormat="1" ht="29.25" customHeight="1">
      <c r="A50" s="1531"/>
      <c r="B50" s="657"/>
      <c r="C50" s="551" t="s">
        <v>284</v>
      </c>
      <c r="D50" s="552" t="s">
        <v>420</v>
      </c>
      <c r="E50" s="571"/>
      <c r="F50" s="572">
        <v>61</v>
      </c>
      <c r="G50" s="555"/>
      <c r="H50" s="556"/>
      <c r="I50" s="556"/>
      <c r="J50" s="557" t="s">
        <v>661</v>
      </c>
      <c r="K50" s="558" t="s">
        <v>284</v>
      </c>
      <c r="L50" s="552" t="s">
        <v>420</v>
      </c>
      <c r="M50" s="571"/>
      <c r="N50" s="623"/>
      <c r="O50" s="624"/>
      <c r="P50" s="624"/>
      <c r="Q50" s="641" t="s">
        <v>661</v>
      </c>
    </row>
    <row r="51" spans="1:17" s="12" customFormat="1" ht="29.25" customHeight="1">
      <c r="A51" s="1529" t="s">
        <v>57</v>
      </c>
      <c r="B51" s="655" t="s">
        <v>136</v>
      </c>
      <c r="C51" s="535" t="s">
        <v>223</v>
      </c>
      <c r="D51" s="536" t="s">
        <v>224</v>
      </c>
      <c r="E51" s="537">
        <v>3626</v>
      </c>
      <c r="F51" s="538">
        <v>158</v>
      </c>
      <c r="G51" s="539"/>
      <c r="H51" s="540"/>
      <c r="I51" s="540" t="s">
        <v>52</v>
      </c>
      <c r="J51" s="541"/>
      <c r="K51" s="542" t="s">
        <v>223</v>
      </c>
      <c r="L51" s="536" t="s">
        <v>224</v>
      </c>
      <c r="M51" s="537">
        <v>3617</v>
      </c>
      <c r="N51" s="621"/>
      <c r="O51" s="622"/>
      <c r="P51" s="622" t="s">
        <v>52</v>
      </c>
      <c r="Q51" s="640"/>
    </row>
    <row r="52" spans="1:17" s="12" customFormat="1" ht="29.25" customHeight="1">
      <c r="A52" s="1530"/>
      <c r="B52" s="655" t="s">
        <v>178</v>
      </c>
      <c r="C52" s="535" t="s">
        <v>415</v>
      </c>
      <c r="D52" s="536" t="s">
        <v>626</v>
      </c>
      <c r="E52" s="537">
        <v>762</v>
      </c>
      <c r="F52" s="538">
        <v>43</v>
      </c>
      <c r="G52" s="539"/>
      <c r="H52" s="540"/>
      <c r="I52" s="540" t="s">
        <v>661</v>
      </c>
      <c r="J52" s="541"/>
      <c r="K52" s="542" t="s">
        <v>415</v>
      </c>
      <c r="L52" s="536" t="s">
        <v>626</v>
      </c>
      <c r="M52" s="537">
        <v>780</v>
      </c>
      <c r="N52" s="621"/>
      <c r="O52" s="622"/>
      <c r="P52" s="622" t="s">
        <v>661</v>
      </c>
      <c r="Q52" s="640"/>
    </row>
    <row r="53" spans="1:17" s="12" customFormat="1" ht="29.25" customHeight="1">
      <c r="A53" s="1530"/>
      <c r="B53" s="658"/>
      <c r="C53" s="563" t="s">
        <v>413</v>
      </c>
      <c r="D53" s="564" t="s">
        <v>412</v>
      </c>
      <c r="E53" s="565">
        <v>382</v>
      </c>
      <c r="F53" s="566">
        <v>375</v>
      </c>
      <c r="G53" s="567" t="s">
        <v>661</v>
      </c>
      <c r="H53" s="568"/>
      <c r="I53" s="568"/>
      <c r="J53" s="569"/>
      <c r="K53" s="570" t="s">
        <v>413</v>
      </c>
      <c r="L53" s="564" t="s">
        <v>412</v>
      </c>
      <c r="M53" s="565">
        <v>282</v>
      </c>
      <c r="N53" s="627" t="s">
        <v>661</v>
      </c>
      <c r="O53" s="628"/>
      <c r="P53" s="628"/>
      <c r="Q53" s="643"/>
    </row>
    <row r="54" spans="1:17" s="12" customFormat="1" ht="29.25" customHeight="1">
      <c r="A54" s="1530"/>
      <c r="B54" s="658"/>
      <c r="C54" s="563" t="s">
        <v>627</v>
      </c>
      <c r="D54" s="564" t="s">
        <v>161</v>
      </c>
      <c r="E54" s="565">
        <v>67</v>
      </c>
      <c r="F54" s="566">
        <v>19</v>
      </c>
      <c r="G54" s="567" t="s">
        <v>661</v>
      </c>
      <c r="H54" s="568"/>
      <c r="I54" s="568"/>
      <c r="J54" s="569"/>
      <c r="K54" s="570" t="s">
        <v>628</v>
      </c>
      <c r="L54" s="564" t="s">
        <v>161</v>
      </c>
      <c r="M54" s="565">
        <v>48</v>
      </c>
      <c r="N54" s="627" t="s">
        <v>661</v>
      </c>
      <c r="O54" s="628"/>
      <c r="P54" s="628"/>
      <c r="Q54" s="643"/>
    </row>
    <row r="55" spans="1:17" s="12" customFormat="1" ht="29.25" customHeight="1">
      <c r="A55" s="1531"/>
      <c r="B55" s="659"/>
      <c r="C55" s="551" t="s">
        <v>411</v>
      </c>
      <c r="D55" s="552" t="s">
        <v>410</v>
      </c>
      <c r="E55" s="584">
        <v>306</v>
      </c>
      <c r="F55" s="585">
        <v>297</v>
      </c>
      <c r="G55" s="555"/>
      <c r="H55" s="556" t="s">
        <v>661</v>
      </c>
      <c r="I55" s="556"/>
      <c r="J55" s="557"/>
      <c r="K55" s="558" t="s">
        <v>411</v>
      </c>
      <c r="L55" s="552" t="s">
        <v>410</v>
      </c>
      <c r="M55" s="571">
        <v>276</v>
      </c>
      <c r="N55" s="623"/>
      <c r="O55" s="624" t="s">
        <v>661</v>
      </c>
      <c r="P55" s="624"/>
      <c r="Q55" s="641"/>
    </row>
    <row r="56" spans="1:17" s="12" customFormat="1" ht="29.25" customHeight="1">
      <c r="A56" s="1529" t="s">
        <v>155</v>
      </c>
      <c r="B56" s="660" t="s">
        <v>138</v>
      </c>
      <c r="C56" s="535" t="s">
        <v>629</v>
      </c>
      <c r="D56" s="536" t="s">
        <v>235</v>
      </c>
      <c r="E56" s="537"/>
      <c r="F56" s="538">
        <v>1284</v>
      </c>
      <c r="G56" s="539" t="s">
        <v>52</v>
      </c>
      <c r="H56" s="540"/>
      <c r="I56" s="540"/>
      <c r="J56" s="541"/>
      <c r="K56" s="542" t="s">
        <v>629</v>
      </c>
      <c r="L56" s="536" t="s">
        <v>235</v>
      </c>
      <c r="M56" s="537"/>
      <c r="N56" s="621" t="s">
        <v>52</v>
      </c>
      <c r="O56" s="622"/>
      <c r="P56" s="622"/>
      <c r="Q56" s="640"/>
    </row>
    <row r="57" spans="1:17" s="12" customFormat="1" ht="29.25" customHeight="1">
      <c r="A57" s="1530"/>
      <c r="B57" s="661"/>
      <c r="C57" s="573" t="s">
        <v>236</v>
      </c>
      <c r="D57" s="534" t="s">
        <v>630</v>
      </c>
      <c r="E57" s="528">
        <v>80</v>
      </c>
      <c r="F57" s="529">
        <v>108</v>
      </c>
      <c r="G57" s="530"/>
      <c r="H57" s="531" t="s">
        <v>661</v>
      </c>
      <c r="I57" s="531"/>
      <c r="J57" s="532"/>
      <c r="K57" s="533" t="s">
        <v>236</v>
      </c>
      <c r="L57" s="534" t="s">
        <v>630</v>
      </c>
      <c r="M57" s="528">
        <v>80</v>
      </c>
      <c r="N57" s="619"/>
      <c r="O57" s="620" t="s">
        <v>661</v>
      </c>
      <c r="P57" s="620"/>
      <c r="Q57" s="639"/>
    </row>
    <row r="58" spans="1:17" s="12" customFormat="1" ht="29.25" customHeight="1">
      <c r="A58" s="1530"/>
      <c r="B58" s="662"/>
      <c r="C58" s="526" t="s">
        <v>233</v>
      </c>
      <c r="D58" s="527" t="s">
        <v>215</v>
      </c>
      <c r="E58" s="553"/>
      <c r="F58" s="554">
        <v>155</v>
      </c>
      <c r="G58" s="574" t="s">
        <v>52</v>
      </c>
      <c r="H58" s="575"/>
      <c r="I58" s="575"/>
      <c r="J58" s="576"/>
      <c r="K58" s="577" t="s">
        <v>233</v>
      </c>
      <c r="L58" s="527" t="s">
        <v>215</v>
      </c>
      <c r="M58" s="553"/>
      <c r="N58" s="629" t="s">
        <v>52</v>
      </c>
      <c r="O58" s="630"/>
      <c r="P58" s="630"/>
      <c r="Q58" s="644"/>
    </row>
    <row r="59" spans="1:17" s="12" customFormat="1" ht="29.25" customHeight="1">
      <c r="A59" s="1531"/>
      <c r="B59" s="657" t="s">
        <v>484</v>
      </c>
      <c r="C59" s="551" t="s">
        <v>218</v>
      </c>
      <c r="D59" s="552" t="s">
        <v>631</v>
      </c>
      <c r="E59" s="571">
        <v>9072</v>
      </c>
      <c r="F59" s="572">
        <v>50</v>
      </c>
      <c r="G59" s="555"/>
      <c r="H59" s="556" t="s">
        <v>52</v>
      </c>
      <c r="I59" s="556"/>
      <c r="J59" s="557"/>
      <c r="K59" s="558" t="s">
        <v>490</v>
      </c>
      <c r="L59" s="552" t="s">
        <v>632</v>
      </c>
      <c r="M59" s="571">
        <v>9008</v>
      </c>
      <c r="N59" s="623"/>
      <c r="O59" s="624" t="s">
        <v>52</v>
      </c>
      <c r="P59" s="624"/>
      <c r="Q59" s="641"/>
    </row>
    <row r="60" spans="1:17" s="12" customFormat="1" ht="29.25" customHeight="1">
      <c r="A60" s="1529" t="s">
        <v>99</v>
      </c>
      <c r="B60" s="655" t="s">
        <v>142</v>
      </c>
      <c r="C60" s="535" t="s">
        <v>285</v>
      </c>
      <c r="D60" s="536" t="s">
        <v>438</v>
      </c>
      <c r="E60" s="537">
        <v>770</v>
      </c>
      <c r="F60" s="538">
        <v>774</v>
      </c>
      <c r="G60" s="539"/>
      <c r="H60" s="540" t="s">
        <v>661</v>
      </c>
      <c r="I60" s="540"/>
      <c r="J60" s="541"/>
      <c r="K60" s="542" t="s">
        <v>285</v>
      </c>
      <c r="L60" s="536" t="s">
        <v>438</v>
      </c>
      <c r="M60" s="537">
        <v>695</v>
      </c>
      <c r="N60" s="621"/>
      <c r="O60" s="622" t="s">
        <v>661</v>
      </c>
      <c r="P60" s="622"/>
      <c r="Q60" s="640"/>
    </row>
    <row r="61" spans="1:17" s="12" customFormat="1" ht="29.25" customHeight="1">
      <c r="A61" s="1530"/>
      <c r="B61" s="662"/>
      <c r="C61" s="551"/>
      <c r="D61" s="564"/>
      <c r="E61" s="571"/>
      <c r="F61" s="586"/>
      <c r="G61" s="555"/>
      <c r="H61" s="556"/>
      <c r="I61" s="556"/>
      <c r="J61" s="557"/>
      <c r="K61" s="558" t="s">
        <v>437</v>
      </c>
      <c r="L61" s="552" t="s">
        <v>436</v>
      </c>
      <c r="M61" s="586" t="s">
        <v>435</v>
      </c>
      <c r="N61" s="623"/>
      <c r="O61" s="624" t="s">
        <v>661</v>
      </c>
      <c r="P61" s="624"/>
      <c r="Q61" s="641"/>
    </row>
    <row r="62" spans="1:17" s="12" customFormat="1" ht="29.25" customHeight="1">
      <c r="A62" s="1530"/>
      <c r="B62" s="656" t="s">
        <v>140</v>
      </c>
      <c r="C62" s="535" t="s">
        <v>225</v>
      </c>
      <c r="D62" s="536" t="s">
        <v>245</v>
      </c>
      <c r="E62" s="547">
        <v>9421</v>
      </c>
      <c r="F62" s="548">
        <v>1160</v>
      </c>
      <c r="G62" s="539"/>
      <c r="H62" s="540"/>
      <c r="I62" s="540" t="s">
        <v>52</v>
      </c>
      <c r="J62" s="541"/>
      <c r="K62" s="542" t="s">
        <v>225</v>
      </c>
      <c r="L62" s="536" t="s">
        <v>245</v>
      </c>
      <c r="M62" s="547">
        <v>9423</v>
      </c>
      <c r="N62" s="621"/>
      <c r="O62" s="622"/>
      <c r="P62" s="622" t="s">
        <v>52</v>
      </c>
      <c r="Q62" s="640"/>
    </row>
    <row r="63" spans="1:17" s="12" customFormat="1" ht="29.25" customHeight="1">
      <c r="A63" s="1530"/>
      <c r="B63" s="654"/>
      <c r="C63" s="573" t="s">
        <v>434</v>
      </c>
      <c r="D63" s="534" t="s">
        <v>161</v>
      </c>
      <c r="E63" s="528"/>
      <c r="F63" s="529">
        <v>339</v>
      </c>
      <c r="G63" s="530"/>
      <c r="H63" s="531"/>
      <c r="I63" s="531" t="s">
        <v>661</v>
      </c>
      <c r="J63" s="532"/>
      <c r="K63" s="533" t="s">
        <v>434</v>
      </c>
      <c r="L63" s="534" t="s">
        <v>161</v>
      </c>
      <c r="M63" s="528"/>
      <c r="N63" s="619"/>
      <c r="O63" s="620"/>
      <c r="P63" s="620" t="s">
        <v>661</v>
      </c>
      <c r="Q63" s="639"/>
    </row>
    <row r="64" spans="1:17" s="12" customFormat="1" ht="29.25" customHeight="1">
      <c r="A64" s="1530"/>
      <c r="B64" s="657"/>
      <c r="C64" s="551" t="s">
        <v>226</v>
      </c>
      <c r="D64" s="552" t="s">
        <v>227</v>
      </c>
      <c r="E64" s="571"/>
      <c r="F64" s="554">
        <v>777</v>
      </c>
      <c r="G64" s="555"/>
      <c r="H64" s="556"/>
      <c r="I64" s="556" t="s">
        <v>52</v>
      </c>
      <c r="J64" s="557"/>
      <c r="K64" s="558" t="s">
        <v>226</v>
      </c>
      <c r="L64" s="552" t="s">
        <v>227</v>
      </c>
      <c r="M64" s="571"/>
      <c r="N64" s="623"/>
      <c r="O64" s="624"/>
      <c r="P64" s="624" t="s">
        <v>52</v>
      </c>
      <c r="Q64" s="641"/>
    </row>
    <row r="65" spans="1:17" s="12" customFormat="1" ht="29.25" customHeight="1">
      <c r="A65" s="1530"/>
      <c r="B65" s="656" t="s">
        <v>141</v>
      </c>
      <c r="C65" s="546" t="s">
        <v>286</v>
      </c>
      <c r="D65" s="559" t="s">
        <v>47</v>
      </c>
      <c r="E65" s="547"/>
      <c r="F65" s="548">
        <v>84</v>
      </c>
      <c r="G65" s="560" t="s">
        <v>661</v>
      </c>
      <c r="H65" s="561"/>
      <c r="I65" s="561"/>
      <c r="J65" s="562"/>
      <c r="K65" s="549" t="s">
        <v>286</v>
      </c>
      <c r="L65" s="559" t="s">
        <v>47</v>
      </c>
      <c r="M65" s="547">
        <v>137</v>
      </c>
      <c r="N65" s="625" t="s">
        <v>661</v>
      </c>
      <c r="O65" s="626"/>
      <c r="P65" s="626"/>
      <c r="Q65" s="642"/>
    </row>
    <row r="66" spans="1:17" s="12" customFormat="1" ht="29.25" customHeight="1">
      <c r="A66" s="1530"/>
      <c r="B66" s="654"/>
      <c r="C66" s="563" t="s">
        <v>633</v>
      </c>
      <c r="D66" s="564" t="s">
        <v>634</v>
      </c>
      <c r="E66" s="565"/>
      <c r="F66" s="566">
        <v>26</v>
      </c>
      <c r="G66" s="567"/>
      <c r="H66" s="568"/>
      <c r="I66" s="568"/>
      <c r="J66" s="569" t="s">
        <v>661</v>
      </c>
      <c r="K66" s="570" t="s">
        <v>633</v>
      </c>
      <c r="L66" s="564" t="s">
        <v>634</v>
      </c>
      <c r="M66" s="528">
        <v>36</v>
      </c>
      <c r="N66" s="627"/>
      <c r="O66" s="628"/>
      <c r="P66" s="628"/>
      <c r="Q66" s="643" t="s">
        <v>661</v>
      </c>
    </row>
    <row r="67" spans="1:17" s="12" customFormat="1" ht="29.25" customHeight="1">
      <c r="A67" s="1530"/>
      <c r="B67" s="657"/>
      <c r="C67" s="526" t="s">
        <v>287</v>
      </c>
      <c r="D67" s="527" t="s">
        <v>274</v>
      </c>
      <c r="E67" s="553"/>
      <c r="F67" s="554">
        <v>86</v>
      </c>
      <c r="G67" s="574"/>
      <c r="H67" s="575" t="s">
        <v>661</v>
      </c>
      <c r="I67" s="575"/>
      <c r="J67" s="576"/>
      <c r="K67" s="577" t="s">
        <v>287</v>
      </c>
      <c r="L67" s="527" t="s">
        <v>274</v>
      </c>
      <c r="M67" s="553">
        <v>117</v>
      </c>
      <c r="N67" s="629"/>
      <c r="O67" s="630" t="s">
        <v>661</v>
      </c>
      <c r="P67" s="630"/>
      <c r="Q67" s="644"/>
    </row>
    <row r="68" spans="1:17" s="12" customFormat="1" ht="29.25" customHeight="1">
      <c r="A68" s="1530"/>
      <c r="B68" s="660" t="s">
        <v>433</v>
      </c>
      <c r="C68" s="535" t="s">
        <v>432</v>
      </c>
      <c r="D68" s="536" t="s">
        <v>232</v>
      </c>
      <c r="E68" s="537">
        <v>743</v>
      </c>
      <c r="F68" s="538">
        <v>22</v>
      </c>
      <c r="G68" s="539"/>
      <c r="H68" s="540" t="s">
        <v>52</v>
      </c>
      <c r="I68" s="540"/>
      <c r="J68" s="541"/>
      <c r="K68" s="542" t="s">
        <v>431</v>
      </c>
      <c r="L68" s="536" t="s">
        <v>271</v>
      </c>
      <c r="M68" s="537"/>
      <c r="N68" s="621"/>
      <c r="O68" s="622"/>
      <c r="P68" s="622"/>
      <c r="Q68" s="640" t="s">
        <v>52</v>
      </c>
    </row>
    <row r="69" spans="1:17" s="12" customFormat="1" ht="29.25" customHeight="1">
      <c r="A69" s="1530"/>
      <c r="B69" s="663"/>
      <c r="C69" s="563" t="s">
        <v>427</v>
      </c>
      <c r="D69" s="564" t="s">
        <v>635</v>
      </c>
      <c r="E69" s="565"/>
      <c r="F69" s="566">
        <v>95</v>
      </c>
      <c r="G69" s="567" t="s">
        <v>670</v>
      </c>
      <c r="H69" s="568"/>
      <c r="I69" s="568"/>
      <c r="J69" s="569"/>
      <c r="K69" s="570" t="s">
        <v>430</v>
      </c>
      <c r="L69" s="564" t="s">
        <v>271</v>
      </c>
      <c r="M69" s="565"/>
      <c r="N69" s="627" t="s">
        <v>52</v>
      </c>
      <c r="O69" s="628"/>
      <c r="P69" s="628"/>
      <c r="Q69" s="643"/>
    </row>
    <row r="70" spans="1:17" s="12" customFormat="1" ht="29.25" customHeight="1">
      <c r="A70" s="1530"/>
      <c r="B70" s="663"/>
      <c r="C70" s="563"/>
      <c r="D70" s="564"/>
      <c r="E70" s="565"/>
      <c r="F70" s="566"/>
      <c r="G70" s="567"/>
      <c r="H70" s="568"/>
      <c r="I70" s="568"/>
      <c r="J70" s="569"/>
      <c r="K70" s="570" t="s">
        <v>429</v>
      </c>
      <c r="L70" s="564" t="s">
        <v>428</v>
      </c>
      <c r="M70" s="565"/>
      <c r="N70" s="627" t="s">
        <v>52</v>
      </c>
      <c r="O70" s="628"/>
      <c r="P70" s="628"/>
      <c r="Q70" s="643"/>
    </row>
    <row r="71" spans="1:18" s="12" customFormat="1" ht="29.25" customHeight="1">
      <c r="A71" s="1530"/>
      <c r="B71" s="664"/>
      <c r="C71" s="526"/>
      <c r="D71" s="527"/>
      <c r="E71" s="553"/>
      <c r="F71" s="554"/>
      <c r="G71" s="574"/>
      <c r="H71" s="575"/>
      <c r="I71" s="575"/>
      <c r="J71" s="576"/>
      <c r="K71" s="577" t="s">
        <v>427</v>
      </c>
      <c r="L71" s="527" t="s">
        <v>635</v>
      </c>
      <c r="M71" s="553"/>
      <c r="N71" s="629" t="s">
        <v>52</v>
      </c>
      <c r="O71" s="630"/>
      <c r="P71" s="630"/>
      <c r="Q71" s="644"/>
      <c r="R71" s="490"/>
    </row>
    <row r="72" spans="1:17" s="12" customFormat="1" ht="29.25" customHeight="1">
      <c r="A72" s="1530"/>
      <c r="B72" s="653" t="s">
        <v>143</v>
      </c>
      <c r="C72" s="543" t="s">
        <v>208</v>
      </c>
      <c r="D72" s="544" t="s">
        <v>636</v>
      </c>
      <c r="E72" s="519">
        <v>751</v>
      </c>
      <c r="F72" s="520">
        <v>112</v>
      </c>
      <c r="G72" s="521"/>
      <c r="H72" s="522"/>
      <c r="I72" s="522" t="s">
        <v>52</v>
      </c>
      <c r="J72" s="523"/>
      <c r="K72" s="545" t="s">
        <v>637</v>
      </c>
      <c r="L72" s="544" t="s">
        <v>636</v>
      </c>
      <c r="M72" s="519">
        <v>793</v>
      </c>
      <c r="N72" s="617"/>
      <c r="O72" s="618"/>
      <c r="P72" s="618" t="s">
        <v>52</v>
      </c>
      <c r="Q72" s="638"/>
    </row>
    <row r="73" spans="1:17" s="12" customFormat="1" ht="29.25" customHeight="1">
      <c r="A73" s="1531"/>
      <c r="B73" s="659" t="s">
        <v>203</v>
      </c>
      <c r="C73" s="551" t="s">
        <v>289</v>
      </c>
      <c r="D73" s="552" t="s">
        <v>290</v>
      </c>
      <c r="E73" s="571">
        <v>2799</v>
      </c>
      <c r="F73" s="572">
        <v>17</v>
      </c>
      <c r="G73" s="555"/>
      <c r="H73" s="556"/>
      <c r="I73" s="556"/>
      <c r="J73" s="557" t="s">
        <v>661</v>
      </c>
      <c r="K73" s="558" t="s">
        <v>289</v>
      </c>
      <c r="L73" s="552" t="s">
        <v>290</v>
      </c>
      <c r="M73" s="553">
        <v>2711</v>
      </c>
      <c r="N73" s="623"/>
      <c r="O73" s="624"/>
      <c r="P73" s="624"/>
      <c r="Q73" s="641" t="s">
        <v>661</v>
      </c>
    </row>
    <row r="74" spans="1:17" s="12" customFormat="1" ht="29.25" customHeight="1">
      <c r="A74" s="1529" t="s">
        <v>98</v>
      </c>
      <c r="B74" s="656" t="s">
        <v>145</v>
      </c>
      <c r="C74" s="546" t="s">
        <v>469</v>
      </c>
      <c r="D74" s="559" t="s">
        <v>468</v>
      </c>
      <c r="E74" s="547"/>
      <c r="F74" s="548">
        <v>137</v>
      </c>
      <c r="G74" s="560"/>
      <c r="H74" s="561" t="s">
        <v>661</v>
      </c>
      <c r="I74" s="561"/>
      <c r="J74" s="562"/>
      <c r="K74" s="549" t="s">
        <v>662</v>
      </c>
      <c r="L74" s="611" t="s">
        <v>663</v>
      </c>
      <c r="M74" s="612"/>
      <c r="N74" s="625"/>
      <c r="O74" s="626"/>
      <c r="P74" s="626"/>
      <c r="Q74" s="642" t="s">
        <v>661</v>
      </c>
    </row>
    <row r="75" spans="1:17" s="12" customFormat="1" ht="29.25" customHeight="1">
      <c r="A75" s="1530"/>
      <c r="B75" s="654"/>
      <c r="C75" s="573"/>
      <c r="D75" s="534"/>
      <c r="E75" s="528"/>
      <c r="F75" s="529"/>
      <c r="G75" s="530"/>
      <c r="H75" s="531"/>
      <c r="I75" s="531"/>
      <c r="J75" s="532"/>
      <c r="K75" s="533" t="s">
        <v>664</v>
      </c>
      <c r="L75" s="613" t="s">
        <v>663</v>
      </c>
      <c r="M75" s="614"/>
      <c r="N75" s="619"/>
      <c r="O75" s="620"/>
      <c r="P75" s="620"/>
      <c r="Q75" s="639" t="s">
        <v>661</v>
      </c>
    </row>
    <row r="76" spans="1:17" s="12" customFormat="1" ht="29.25" customHeight="1">
      <c r="A76" s="1530"/>
      <c r="B76" s="654"/>
      <c r="C76" s="573"/>
      <c r="D76" s="534"/>
      <c r="E76" s="528"/>
      <c r="F76" s="529"/>
      <c r="G76" s="530"/>
      <c r="H76" s="531"/>
      <c r="I76" s="531"/>
      <c r="J76" s="532"/>
      <c r="K76" s="533" t="s">
        <v>665</v>
      </c>
      <c r="L76" s="613" t="s">
        <v>666</v>
      </c>
      <c r="M76" s="614"/>
      <c r="N76" s="619"/>
      <c r="O76" s="620" t="s">
        <v>661</v>
      </c>
      <c r="P76" s="620"/>
      <c r="Q76" s="639"/>
    </row>
    <row r="77" spans="1:17" s="12" customFormat="1" ht="29.25" customHeight="1">
      <c r="A77" s="1530"/>
      <c r="B77" s="657"/>
      <c r="C77" s="526"/>
      <c r="D77" s="527"/>
      <c r="E77" s="553"/>
      <c r="F77" s="554"/>
      <c r="G77" s="574"/>
      <c r="H77" s="575"/>
      <c r="I77" s="575"/>
      <c r="J77" s="576"/>
      <c r="K77" s="577" t="s">
        <v>667</v>
      </c>
      <c r="L77" s="615" t="s">
        <v>668</v>
      </c>
      <c r="M77" s="616"/>
      <c r="N77" s="629"/>
      <c r="O77" s="630" t="s">
        <v>661</v>
      </c>
      <c r="P77" s="630"/>
      <c r="Q77" s="644"/>
    </row>
    <row r="78" spans="1:17" s="12" customFormat="1" ht="29.25" customHeight="1">
      <c r="A78" s="1530"/>
      <c r="B78" s="656" t="s">
        <v>144</v>
      </c>
      <c r="C78" s="546" t="s">
        <v>291</v>
      </c>
      <c r="D78" s="559" t="s">
        <v>292</v>
      </c>
      <c r="E78" s="547">
        <v>3221</v>
      </c>
      <c r="F78" s="548">
        <v>1134</v>
      </c>
      <c r="G78" s="560"/>
      <c r="H78" s="561" t="s">
        <v>661</v>
      </c>
      <c r="I78" s="561"/>
      <c r="J78" s="562"/>
      <c r="K78" s="549" t="s">
        <v>291</v>
      </c>
      <c r="L78" s="559" t="s">
        <v>292</v>
      </c>
      <c r="M78" s="547">
        <v>3230</v>
      </c>
      <c r="N78" s="625"/>
      <c r="O78" s="626" t="s">
        <v>661</v>
      </c>
      <c r="P78" s="626"/>
      <c r="Q78" s="642"/>
    </row>
    <row r="79" spans="1:17" s="12" customFormat="1" ht="29.25" customHeight="1">
      <c r="A79" s="1530"/>
      <c r="B79" s="654"/>
      <c r="C79" s="573"/>
      <c r="D79" s="534"/>
      <c r="E79" s="528"/>
      <c r="F79" s="529"/>
      <c r="G79" s="530"/>
      <c r="H79" s="531"/>
      <c r="I79" s="531"/>
      <c r="J79" s="532"/>
      <c r="K79" s="533" t="s">
        <v>455</v>
      </c>
      <c r="L79" s="534" t="s">
        <v>454</v>
      </c>
      <c r="M79" s="528">
        <v>4</v>
      </c>
      <c r="N79" s="619"/>
      <c r="O79" s="620" t="s">
        <v>661</v>
      </c>
      <c r="P79" s="620"/>
      <c r="Q79" s="639"/>
    </row>
    <row r="80" spans="1:17" s="12" customFormat="1" ht="29.25" customHeight="1">
      <c r="A80" s="1530"/>
      <c r="B80" s="661"/>
      <c r="C80" s="573" t="s">
        <v>293</v>
      </c>
      <c r="D80" s="534" t="s">
        <v>294</v>
      </c>
      <c r="E80" s="528">
        <v>24</v>
      </c>
      <c r="F80" s="587">
        <v>23</v>
      </c>
      <c r="G80" s="530"/>
      <c r="H80" s="531" t="s">
        <v>52</v>
      </c>
      <c r="I80" s="531"/>
      <c r="J80" s="532"/>
      <c r="K80" s="533" t="s">
        <v>453</v>
      </c>
      <c r="L80" s="534" t="s">
        <v>294</v>
      </c>
      <c r="M80" s="528">
        <v>21</v>
      </c>
      <c r="N80" s="619"/>
      <c r="O80" s="620" t="s">
        <v>661</v>
      </c>
      <c r="P80" s="620"/>
      <c r="Q80" s="639"/>
    </row>
    <row r="81" spans="1:17" s="12" customFormat="1" ht="29.25" customHeight="1">
      <c r="A81" s="1530"/>
      <c r="B81" s="657"/>
      <c r="C81" s="526"/>
      <c r="D81" s="527"/>
      <c r="E81" s="553"/>
      <c r="F81" s="554"/>
      <c r="G81" s="574"/>
      <c r="H81" s="575"/>
      <c r="I81" s="575"/>
      <c r="J81" s="576"/>
      <c r="K81" s="577" t="s">
        <v>452</v>
      </c>
      <c r="L81" s="527" t="s">
        <v>451</v>
      </c>
      <c r="M81" s="588">
        <v>28</v>
      </c>
      <c r="N81" s="629"/>
      <c r="O81" s="630" t="s">
        <v>52</v>
      </c>
      <c r="P81" s="630"/>
      <c r="Q81" s="644"/>
    </row>
    <row r="82" spans="1:17" s="12" customFormat="1" ht="29.25" customHeight="1">
      <c r="A82" s="1530"/>
      <c r="B82" s="1532" t="s">
        <v>146</v>
      </c>
      <c r="C82" s="535" t="s">
        <v>295</v>
      </c>
      <c r="D82" s="536" t="s">
        <v>47</v>
      </c>
      <c r="E82" s="537"/>
      <c r="F82" s="538">
        <v>55</v>
      </c>
      <c r="G82" s="539" t="s">
        <v>661</v>
      </c>
      <c r="H82" s="540"/>
      <c r="I82" s="540"/>
      <c r="J82" s="541"/>
      <c r="K82" s="549" t="s">
        <v>295</v>
      </c>
      <c r="L82" s="559" t="s">
        <v>461</v>
      </c>
      <c r="M82" s="547"/>
      <c r="N82" s="625" t="s">
        <v>661</v>
      </c>
      <c r="O82" s="626"/>
      <c r="P82" s="626"/>
      <c r="Q82" s="642"/>
    </row>
    <row r="83" spans="1:17" s="12" customFormat="1" ht="29.25" customHeight="1">
      <c r="A83" s="1530"/>
      <c r="B83" s="1533"/>
      <c r="C83" s="589" t="s">
        <v>462</v>
      </c>
      <c r="D83" s="590" t="s">
        <v>463</v>
      </c>
      <c r="E83" s="591">
        <v>891</v>
      </c>
      <c r="F83" s="592">
        <v>884</v>
      </c>
      <c r="G83" s="593" t="s">
        <v>661</v>
      </c>
      <c r="H83" s="594"/>
      <c r="I83" s="594"/>
      <c r="J83" s="595"/>
      <c r="K83" s="596" t="s">
        <v>464</v>
      </c>
      <c r="L83" s="590" t="s">
        <v>465</v>
      </c>
      <c r="M83" s="591"/>
      <c r="N83" s="635" t="s">
        <v>661</v>
      </c>
      <c r="O83" s="647"/>
      <c r="P83" s="647"/>
      <c r="Q83" s="648"/>
    </row>
    <row r="84" spans="1:17" s="12" customFormat="1" ht="29.25" customHeight="1">
      <c r="A84" s="1530"/>
      <c r="B84" s="1534"/>
      <c r="C84" s="551"/>
      <c r="D84" s="552"/>
      <c r="E84" s="571"/>
      <c r="F84" s="572"/>
      <c r="G84" s="555"/>
      <c r="H84" s="556"/>
      <c r="I84" s="556"/>
      <c r="J84" s="557"/>
      <c r="K84" s="577" t="s">
        <v>466</v>
      </c>
      <c r="L84" s="527" t="s">
        <v>467</v>
      </c>
      <c r="M84" s="553">
        <v>862</v>
      </c>
      <c r="N84" s="629" t="s">
        <v>661</v>
      </c>
      <c r="O84" s="624"/>
      <c r="P84" s="624"/>
      <c r="Q84" s="641"/>
    </row>
    <row r="85" spans="1:17" s="12" customFormat="1" ht="29.25" customHeight="1">
      <c r="A85" s="1530"/>
      <c r="B85" s="665" t="s">
        <v>443</v>
      </c>
      <c r="C85" s="597" t="s">
        <v>234</v>
      </c>
      <c r="D85" s="598" t="s">
        <v>459</v>
      </c>
      <c r="E85" s="599">
        <v>470</v>
      </c>
      <c r="F85" s="600">
        <v>450</v>
      </c>
      <c r="G85" s="601"/>
      <c r="H85" s="602" t="s">
        <v>52</v>
      </c>
      <c r="I85" s="602"/>
      <c r="J85" s="603"/>
      <c r="K85" s="604" t="s">
        <v>234</v>
      </c>
      <c r="L85" s="598" t="s">
        <v>459</v>
      </c>
      <c r="M85" s="599">
        <v>470</v>
      </c>
      <c r="N85" s="636"/>
      <c r="O85" s="637" t="s">
        <v>52</v>
      </c>
      <c r="P85" s="637"/>
      <c r="Q85" s="649"/>
    </row>
    <row r="86" spans="1:17" s="12" customFormat="1" ht="29.25" customHeight="1">
      <c r="A86" s="1530"/>
      <c r="B86" s="656" t="s">
        <v>187</v>
      </c>
      <c r="C86" s="535" t="s">
        <v>228</v>
      </c>
      <c r="D86" s="536" t="s">
        <v>638</v>
      </c>
      <c r="E86" s="537">
        <v>760</v>
      </c>
      <c r="F86" s="538">
        <v>40</v>
      </c>
      <c r="G86" s="539"/>
      <c r="H86" s="540"/>
      <c r="I86" s="540" t="s">
        <v>52</v>
      </c>
      <c r="J86" s="541"/>
      <c r="K86" s="549" t="s">
        <v>460</v>
      </c>
      <c r="L86" s="536" t="s">
        <v>639</v>
      </c>
      <c r="M86" s="547">
        <v>744</v>
      </c>
      <c r="N86" s="621"/>
      <c r="O86" s="622"/>
      <c r="P86" s="622" t="s">
        <v>52</v>
      </c>
      <c r="Q86" s="640"/>
    </row>
    <row r="87" spans="1:17" s="12" customFormat="1" ht="29.25" customHeight="1">
      <c r="A87" s="1530"/>
      <c r="B87" s="654"/>
      <c r="C87" s="563" t="s">
        <v>296</v>
      </c>
      <c r="D87" s="564" t="s">
        <v>297</v>
      </c>
      <c r="E87" s="565">
        <v>33</v>
      </c>
      <c r="F87" s="566">
        <v>28</v>
      </c>
      <c r="G87" s="567" t="s">
        <v>661</v>
      </c>
      <c r="H87" s="568"/>
      <c r="I87" s="568"/>
      <c r="J87" s="569"/>
      <c r="K87" s="570" t="s">
        <v>296</v>
      </c>
      <c r="L87" s="564" t="s">
        <v>297</v>
      </c>
      <c r="M87" s="565">
        <v>33</v>
      </c>
      <c r="N87" s="627" t="s">
        <v>661</v>
      </c>
      <c r="O87" s="628"/>
      <c r="P87" s="628"/>
      <c r="Q87" s="643"/>
    </row>
    <row r="88" spans="1:17" s="12" customFormat="1" ht="29.25" customHeight="1">
      <c r="A88" s="1530"/>
      <c r="B88" s="657"/>
      <c r="C88" s="551" t="s">
        <v>298</v>
      </c>
      <c r="D88" s="552" t="s">
        <v>299</v>
      </c>
      <c r="E88" s="571">
        <v>11</v>
      </c>
      <c r="F88" s="572">
        <v>7</v>
      </c>
      <c r="G88" s="555" t="s">
        <v>661</v>
      </c>
      <c r="H88" s="556"/>
      <c r="I88" s="556"/>
      <c r="J88" s="557"/>
      <c r="K88" s="605"/>
      <c r="L88" s="606"/>
      <c r="M88" s="607"/>
      <c r="N88" s="650"/>
      <c r="O88" s="624"/>
      <c r="P88" s="624"/>
      <c r="Q88" s="641"/>
    </row>
    <row r="89" spans="1:17" s="12" customFormat="1" ht="29.25" customHeight="1">
      <c r="A89" s="1530"/>
      <c r="B89" s="656" t="s">
        <v>192</v>
      </c>
      <c r="C89" s="546" t="s">
        <v>296</v>
      </c>
      <c r="D89" s="559" t="s">
        <v>458</v>
      </c>
      <c r="E89" s="547">
        <v>48</v>
      </c>
      <c r="F89" s="548">
        <v>44</v>
      </c>
      <c r="G89" s="560" t="s">
        <v>661</v>
      </c>
      <c r="H89" s="561"/>
      <c r="I89" s="561"/>
      <c r="J89" s="562"/>
      <c r="K89" s="549" t="s">
        <v>296</v>
      </c>
      <c r="L89" s="559" t="s">
        <v>458</v>
      </c>
      <c r="M89" s="547">
        <v>48</v>
      </c>
      <c r="N89" s="625" t="s">
        <v>661</v>
      </c>
      <c r="O89" s="626"/>
      <c r="P89" s="626"/>
      <c r="Q89" s="642"/>
    </row>
    <row r="90" spans="1:17" s="12" customFormat="1" ht="29.25" customHeight="1">
      <c r="A90" s="1530"/>
      <c r="B90" s="657"/>
      <c r="C90" s="526" t="s">
        <v>457</v>
      </c>
      <c r="D90" s="527" t="s">
        <v>456</v>
      </c>
      <c r="E90" s="553">
        <v>36</v>
      </c>
      <c r="F90" s="554">
        <v>36</v>
      </c>
      <c r="G90" s="574" t="s">
        <v>661</v>
      </c>
      <c r="H90" s="575"/>
      <c r="I90" s="575"/>
      <c r="J90" s="576"/>
      <c r="K90" s="577" t="s">
        <v>457</v>
      </c>
      <c r="L90" s="527" t="s">
        <v>456</v>
      </c>
      <c r="M90" s="553">
        <v>93</v>
      </c>
      <c r="N90" s="629" t="s">
        <v>661</v>
      </c>
      <c r="O90" s="630"/>
      <c r="P90" s="630"/>
      <c r="Q90" s="644"/>
    </row>
    <row r="91" spans="1:17" s="12" customFormat="1" ht="29.25" customHeight="1">
      <c r="A91" s="1531"/>
      <c r="B91" s="657" t="s">
        <v>205</v>
      </c>
      <c r="C91" s="526" t="s">
        <v>208</v>
      </c>
      <c r="D91" s="527" t="s">
        <v>640</v>
      </c>
      <c r="E91" s="553">
        <v>7689</v>
      </c>
      <c r="F91" s="554">
        <v>10</v>
      </c>
      <c r="G91" s="574" t="s">
        <v>52</v>
      </c>
      <c r="H91" s="575"/>
      <c r="I91" s="575"/>
      <c r="J91" s="576"/>
      <c r="K91" s="577" t="s">
        <v>208</v>
      </c>
      <c r="L91" s="527" t="s">
        <v>640</v>
      </c>
      <c r="M91" s="553">
        <v>7736</v>
      </c>
      <c r="N91" s="629" t="s">
        <v>52</v>
      </c>
      <c r="O91" s="630"/>
      <c r="P91" s="630"/>
      <c r="Q91" s="644"/>
    </row>
    <row r="92" spans="1:17" s="12" customFormat="1" ht="29.25" customHeight="1">
      <c r="A92" s="1526" t="s">
        <v>147</v>
      </c>
      <c r="B92" s="1527"/>
      <c r="C92" s="563" t="s">
        <v>281</v>
      </c>
      <c r="D92" s="564" t="s">
        <v>161</v>
      </c>
      <c r="E92" s="565"/>
      <c r="F92" s="566">
        <v>2378</v>
      </c>
      <c r="G92" s="567"/>
      <c r="H92" s="568"/>
      <c r="I92" s="568" t="s">
        <v>52</v>
      </c>
      <c r="J92" s="569"/>
      <c r="K92" s="542" t="s">
        <v>281</v>
      </c>
      <c r="L92" s="564" t="s">
        <v>161</v>
      </c>
      <c r="M92" s="565"/>
      <c r="N92" s="627"/>
      <c r="O92" s="628"/>
      <c r="P92" s="628" t="s">
        <v>52</v>
      </c>
      <c r="Q92" s="643"/>
    </row>
    <row r="93" spans="1:17" s="12" customFormat="1" ht="29.25" customHeight="1">
      <c r="A93" s="525"/>
      <c r="B93" s="651"/>
      <c r="C93" s="563" t="s">
        <v>472</v>
      </c>
      <c r="D93" s="564" t="s">
        <v>473</v>
      </c>
      <c r="E93" s="565"/>
      <c r="F93" s="566">
        <v>2102</v>
      </c>
      <c r="G93" s="567" t="s">
        <v>52</v>
      </c>
      <c r="H93" s="568"/>
      <c r="I93" s="568"/>
      <c r="J93" s="569"/>
      <c r="K93" s="570" t="s">
        <v>472</v>
      </c>
      <c r="L93" s="564" t="s">
        <v>473</v>
      </c>
      <c r="M93" s="565"/>
      <c r="N93" s="627" t="s">
        <v>52</v>
      </c>
      <c r="O93" s="628"/>
      <c r="P93" s="628"/>
      <c r="Q93" s="643"/>
    </row>
    <row r="94" spans="1:17" s="12" customFormat="1" ht="29.25" customHeight="1">
      <c r="A94" s="525"/>
      <c r="B94" s="651"/>
      <c r="C94" s="563" t="s">
        <v>474</v>
      </c>
      <c r="D94" s="564" t="s">
        <v>475</v>
      </c>
      <c r="E94" s="565"/>
      <c r="F94" s="566">
        <v>908</v>
      </c>
      <c r="G94" s="567" t="s">
        <v>52</v>
      </c>
      <c r="H94" s="568"/>
      <c r="I94" s="568"/>
      <c r="J94" s="569"/>
      <c r="K94" s="570" t="s">
        <v>474</v>
      </c>
      <c r="L94" s="564" t="s">
        <v>475</v>
      </c>
      <c r="M94" s="565"/>
      <c r="N94" s="627" t="s">
        <v>52</v>
      </c>
      <c r="O94" s="628"/>
      <c r="P94" s="628"/>
      <c r="Q94" s="643"/>
    </row>
    <row r="95" spans="1:17" s="12" customFormat="1" ht="29.25" customHeight="1">
      <c r="A95" s="525"/>
      <c r="B95" s="651"/>
      <c r="C95" s="563" t="s">
        <v>476</v>
      </c>
      <c r="D95" s="564" t="s">
        <v>477</v>
      </c>
      <c r="E95" s="565"/>
      <c r="F95" s="566">
        <v>11819</v>
      </c>
      <c r="G95" s="567" t="s">
        <v>52</v>
      </c>
      <c r="H95" s="568"/>
      <c r="I95" s="568"/>
      <c r="J95" s="569"/>
      <c r="K95" s="570" t="s">
        <v>476</v>
      </c>
      <c r="L95" s="564" t="s">
        <v>477</v>
      </c>
      <c r="M95" s="565"/>
      <c r="N95" s="627" t="s">
        <v>52</v>
      </c>
      <c r="O95" s="628"/>
      <c r="P95" s="628"/>
      <c r="Q95" s="643"/>
    </row>
    <row r="96" spans="1:17" s="12" customFormat="1" ht="29.25" customHeight="1">
      <c r="A96" s="525"/>
      <c r="B96" s="651"/>
      <c r="C96" s="563" t="s">
        <v>478</v>
      </c>
      <c r="D96" s="564" t="s">
        <v>479</v>
      </c>
      <c r="E96" s="565"/>
      <c r="F96" s="566">
        <v>27</v>
      </c>
      <c r="G96" s="567" t="s">
        <v>52</v>
      </c>
      <c r="H96" s="568"/>
      <c r="I96" s="568"/>
      <c r="J96" s="569"/>
      <c r="K96" s="570" t="s">
        <v>478</v>
      </c>
      <c r="L96" s="564" t="s">
        <v>479</v>
      </c>
      <c r="M96" s="565"/>
      <c r="N96" s="627" t="s">
        <v>52</v>
      </c>
      <c r="O96" s="628"/>
      <c r="P96" s="628"/>
      <c r="Q96" s="643"/>
    </row>
    <row r="97" spans="1:17" s="12" customFormat="1" ht="29.25" customHeight="1">
      <c r="A97" s="525"/>
      <c r="B97" s="651"/>
      <c r="C97" s="563" t="s">
        <v>480</v>
      </c>
      <c r="D97" s="564" t="s">
        <v>481</v>
      </c>
      <c r="E97" s="565"/>
      <c r="F97" s="566">
        <v>1450</v>
      </c>
      <c r="G97" s="567" t="s">
        <v>52</v>
      </c>
      <c r="H97" s="568"/>
      <c r="I97" s="568"/>
      <c r="J97" s="569"/>
      <c r="K97" s="570" t="s">
        <v>480</v>
      </c>
      <c r="L97" s="564" t="s">
        <v>481</v>
      </c>
      <c r="M97" s="565"/>
      <c r="N97" s="627" t="s">
        <v>52</v>
      </c>
      <c r="O97" s="628"/>
      <c r="P97" s="628"/>
      <c r="Q97" s="643"/>
    </row>
    <row r="98" spans="1:17" s="12" customFormat="1" ht="29.25" customHeight="1">
      <c r="A98" s="525"/>
      <c r="B98" s="651"/>
      <c r="C98" s="563" t="s">
        <v>482</v>
      </c>
      <c r="D98" s="564" t="s">
        <v>483</v>
      </c>
      <c r="E98" s="565"/>
      <c r="F98" s="608" t="s">
        <v>641</v>
      </c>
      <c r="G98" s="567" t="s">
        <v>52</v>
      </c>
      <c r="H98" s="568"/>
      <c r="I98" s="568"/>
      <c r="J98" s="569"/>
      <c r="K98" s="570" t="s">
        <v>482</v>
      </c>
      <c r="L98" s="564" t="s">
        <v>483</v>
      </c>
      <c r="M98" s="565"/>
      <c r="N98" s="627" t="s">
        <v>52</v>
      </c>
      <c r="O98" s="628"/>
      <c r="P98" s="628"/>
      <c r="Q98" s="643"/>
    </row>
    <row r="99" spans="1:17" s="12" customFormat="1" ht="29.25" customHeight="1">
      <c r="A99" s="550"/>
      <c r="B99" s="652"/>
      <c r="C99" s="563" t="s">
        <v>208</v>
      </c>
      <c r="D99" s="564" t="s">
        <v>222</v>
      </c>
      <c r="E99" s="565">
        <v>202911</v>
      </c>
      <c r="F99" s="566">
        <v>1029</v>
      </c>
      <c r="G99" s="567" t="s">
        <v>52</v>
      </c>
      <c r="H99" s="568"/>
      <c r="I99" s="568" t="s">
        <v>52</v>
      </c>
      <c r="J99" s="569"/>
      <c r="K99" s="558" t="s">
        <v>208</v>
      </c>
      <c r="L99" s="564" t="s">
        <v>222</v>
      </c>
      <c r="M99" s="565">
        <v>202911</v>
      </c>
      <c r="N99" s="627" t="s">
        <v>52</v>
      </c>
      <c r="O99" s="628"/>
      <c r="P99" s="628" t="s">
        <v>52</v>
      </c>
      <c r="Q99" s="643"/>
    </row>
    <row r="100" spans="1:17" s="12" customFormat="1" ht="29.25" customHeight="1">
      <c r="A100" s="1526" t="s">
        <v>148</v>
      </c>
      <c r="B100" s="1528"/>
      <c r="C100" s="535" t="s">
        <v>642</v>
      </c>
      <c r="D100" s="536" t="s">
        <v>288</v>
      </c>
      <c r="E100" s="537">
        <v>481049</v>
      </c>
      <c r="F100" s="538">
        <v>3837</v>
      </c>
      <c r="G100" s="539"/>
      <c r="H100" s="540"/>
      <c r="I100" s="540" t="s">
        <v>661</v>
      </c>
      <c r="J100" s="541"/>
      <c r="K100" s="542" t="s">
        <v>643</v>
      </c>
      <c r="L100" s="536" t="s">
        <v>288</v>
      </c>
      <c r="M100" s="537">
        <v>481049</v>
      </c>
      <c r="N100" s="621"/>
      <c r="O100" s="622"/>
      <c r="P100" s="622" t="s">
        <v>661</v>
      </c>
      <c r="Q100" s="640"/>
    </row>
    <row r="101" spans="1:17" s="12" customFormat="1" ht="29.25" customHeight="1">
      <c r="A101" s="525"/>
      <c r="B101" s="609"/>
      <c r="C101" s="563" t="s">
        <v>281</v>
      </c>
      <c r="D101" s="564" t="s">
        <v>300</v>
      </c>
      <c r="E101" s="565">
        <v>7230</v>
      </c>
      <c r="F101" s="566">
        <v>3070</v>
      </c>
      <c r="G101" s="567"/>
      <c r="H101" s="568"/>
      <c r="I101" s="568" t="s">
        <v>661</v>
      </c>
      <c r="J101" s="569"/>
      <c r="K101" s="570" t="s">
        <v>281</v>
      </c>
      <c r="L101" s="564" t="s">
        <v>300</v>
      </c>
      <c r="M101" s="565">
        <v>7230</v>
      </c>
      <c r="N101" s="627"/>
      <c r="O101" s="628"/>
      <c r="P101" s="628" t="s">
        <v>661</v>
      </c>
      <c r="Q101" s="643"/>
    </row>
    <row r="102" spans="1:17" s="12" customFormat="1" ht="29.25" customHeight="1">
      <c r="A102" s="550"/>
      <c r="B102" s="610"/>
      <c r="C102" s="551" t="s">
        <v>301</v>
      </c>
      <c r="D102" s="552" t="s">
        <v>229</v>
      </c>
      <c r="E102" s="571">
        <v>4742</v>
      </c>
      <c r="F102" s="572">
        <v>3092</v>
      </c>
      <c r="G102" s="555"/>
      <c r="H102" s="556" t="s">
        <v>661</v>
      </c>
      <c r="I102" s="556"/>
      <c r="J102" s="557"/>
      <c r="K102" s="558" t="s">
        <v>301</v>
      </c>
      <c r="L102" s="552" t="s">
        <v>229</v>
      </c>
      <c r="M102" s="571">
        <v>4742</v>
      </c>
      <c r="N102" s="623"/>
      <c r="O102" s="624" t="s">
        <v>661</v>
      </c>
      <c r="P102" s="624"/>
      <c r="Q102" s="641"/>
    </row>
    <row r="103" ht="12.75" customHeight="1"/>
    <row r="104" ht="14.25">
      <c r="A104" s="38"/>
    </row>
  </sheetData>
  <sheetProtection/>
  <mergeCells count="21">
    <mergeCell ref="G3:J3"/>
    <mergeCell ref="A3:A4"/>
    <mergeCell ref="B3:B4"/>
    <mergeCell ref="C3:C4"/>
    <mergeCell ref="D3:D4"/>
    <mergeCell ref="E3:E4"/>
    <mergeCell ref="F3:F4"/>
    <mergeCell ref="N3:Q3"/>
    <mergeCell ref="K3:K4"/>
    <mergeCell ref="L3:L4"/>
    <mergeCell ref="M3:M4"/>
    <mergeCell ref="A5:A13"/>
    <mergeCell ref="A74:A91"/>
    <mergeCell ref="A60:A73"/>
    <mergeCell ref="A21:A50"/>
    <mergeCell ref="A14:A20"/>
    <mergeCell ref="A92:B92"/>
    <mergeCell ref="A100:B100"/>
    <mergeCell ref="A56:A59"/>
    <mergeCell ref="A51:A55"/>
    <mergeCell ref="B82:B84"/>
  </mergeCells>
  <printOptions horizontalCentered="1"/>
  <pageMargins left="0.5905511811023623" right="0.5905511811023623" top="0.5905511811023623" bottom="0.5905511811023623" header="0.5118110236220472" footer="0.3937007874015748"/>
  <pageSetup fitToHeight="2" horizontalDpi="600" verticalDpi="600" orientation="portrait" paperSize="9" scale="51" r:id="rId1"/>
  <headerFooter alignWithMargins="0">
    <oddFooter>&amp;C&amp;14－&amp;P+9－</oddFooter>
  </headerFooter>
  <rowBreaks count="1" manualBreakCount="1">
    <brk id="50" max="16" man="1"/>
  </rowBreaks>
</worksheet>
</file>

<file path=xl/worksheets/sheet6.xml><?xml version="1.0" encoding="utf-8"?>
<worksheet xmlns="http://schemas.openxmlformats.org/spreadsheetml/2006/main" xmlns:r="http://schemas.openxmlformats.org/officeDocument/2006/relationships">
  <dimension ref="A1:BC92"/>
  <sheetViews>
    <sheetView view="pageBreakPreview" zoomScaleSheetLayoutView="100" workbookViewId="0" topLeftCell="A1">
      <selection activeCell="C5" sqref="C5"/>
    </sheetView>
  </sheetViews>
  <sheetFormatPr defaultColWidth="9.00390625" defaultRowHeight="13.5"/>
  <cols>
    <col min="1" max="1" width="21.125" style="1021" customWidth="1"/>
    <col min="2" max="2" width="3.75390625" style="1021" customWidth="1"/>
    <col min="3" max="7" width="7.375" style="1021" customWidth="1"/>
    <col min="8" max="9" width="1.4921875" style="1021" hidden="1" customWidth="1"/>
    <col min="10" max="14" width="7.375" style="1021" customWidth="1"/>
    <col min="15" max="16" width="2.00390625" style="1021" hidden="1" customWidth="1"/>
    <col min="17" max="21" width="7.375" style="1021" customWidth="1"/>
    <col min="22" max="23" width="9.00390625" style="1021" customWidth="1"/>
    <col min="24" max="38" width="8.75390625" style="1021" customWidth="1"/>
    <col min="39" max="16384" width="9.00390625" style="1021" customWidth="1"/>
  </cols>
  <sheetData>
    <row r="1" spans="1:21" s="968" customFormat="1" ht="24.75" customHeight="1">
      <c r="A1" s="1556" t="s">
        <v>853</v>
      </c>
      <c r="B1" s="1556"/>
      <c r="C1" s="1556"/>
      <c r="D1" s="1556"/>
      <c r="E1" s="1556"/>
      <c r="F1" s="1556"/>
      <c r="G1" s="1556"/>
      <c r="H1" s="1556"/>
      <c r="I1" s="1556"/>
      <c r="J1" s="1556"/>
      <c r="K1" s="1556"/>
      <c r="L1" s="1556"/>
      <c r="M1" s="1556"/>
      <c r="N1" s="967"/>
      <c r="O1" s="967"/>
      <c r="P1" s="967"/>
      <c r="Q1" s="967"/>
      <c r="R1" s="967"/>
      <c r="S1" s="967"/>
      <c r="T1" s="967"/>
      <c r="U1" s="967"/>
    </row>
    <row r="2" spans="1:21" s="972" customFormat="1" ht="8.25" customHeight="1" thickBot="1">
      <c r="A2" s="969"/>
      <c r="B2" s="969"/>
      <c r="C2" s="969"/>
      <c r="D2" s="969"/>
      <c r="E2" s="969"/>
      <c r="F2" s="969"/>
      <c r="G2" s="970"/>
      <c r="H2" s="970"/>
      <c r="I2" s="970"/>
      <c r="J2" s="969"/>
      <c r="K2" s="969"/>
      <c r="L2" s="969"/>
      <c r="M2" s="971"/>
      <c r="N2" s="969"/>
      <c r="O2" s="969"/>
      <c r="P2" s="969"/>
      <c r="Q2" s="969"/>
      <c r="R2" s="969"/>
      <c r="S2" s="969"/>
      <c r="T2" s="969"/>
      <c r="U2" s="969"/>
    </row>
    <row r="3" spans="1:21" s="972" customFormat="1" ht="21.75" customHeight="1">
      <c r="A3" s="973"/>
      <c r="B3" s="974"/>
      <c r="C3" s="1557" t="s">
        <v>717</v>
      </c>
      <c r="D3" s="1558"/>
      <c r="E3" s="1558"/>
      <c r="F3" s="1558"/>
      <c r="G3" s="1559"/>
      <c r="H3" s="975"/>
      <c r="I3" s="975"/>
      <c r="J3" s="1557" t="s">
        <v>718</v>
      </c>
      <c r="K3" s="1558"/>
      <c r="L3" s="1558"/>
      <c r="M3" s="1558"/>
      <c r="N3" s="1559"/>
      <c r="O3" s="975"/>
      <c r="P3" s="975"/>
      <c r="Q3" s="1557" t="s">
        <v>719</v>
      </c>
      <c r="R3" s="1558"/>
      <c r="S3" s="1558"/>
      <c r="T3" s="1558"/>
      <c r="U3" s="1560"/>
    </row>
    <row r="4" spans="1:34" s="972" customFormat="1" ht="21" customHeight="1" thickBot="1">
      <c r="A4" s="976" t="s">
        <v>720</v>
      </c>
      <c r="B4" s="977"/>
      <c r="C4" s="978" t="s">
        <v>721</v>
      </c>
      <c r="D4" s="979" t="s">
        <v>722</v>
      </c>
      <c r="E4" s="979" t="s">
        <v>723</v>
      </c>
      <c r="F4" s="979" t="s">
        <v>724</v>
      </c>
      <c r="G4" s="980" t="s">
        <v>725</v>
      </c>
      <c r="H4" s="981"/>
      <c r="I4" s="981"/>
      <c r="J4" s="978" t="s">
        <v>721</v>
      </c>
      <c r="K4" s="979" t="s">
        <v>722</v>
      </c>
      <c r="L4" s="979" t="s">
        <v>723</v>
      </c>
      <c r="M4" s="979" t="s">
        <v>724</v>
      </c>
      <c r="N4" s="980" t="s">
        <v>725</v>
      </c>
      <c r="O4" s="981"/>
      <c r="P4" s="981"/>
      <c r="Q4" s="978" t="s">
        <v>721</v>
      </c>
      <c r="R4" s="979" t="s">
        <v>722</v>
      </c>
      <c r="S4" s="979" t="s">
        <v>723</v>
      </c>
      <c r="T4" s="979" t="s">
        <v>724</v>
      </c>
      <c r="U4" s="982" t="s">
        <v>725</v>
      </c>
      <c r="W4" s="983"/>
      <c r="X4" s="972" t="s">
        <v>726</v>
      </c>
      <c r="AC4" s="972" t="s">
        <v>718</v>
      </c>
      <c r="AH4" s="972" t="s">
        <v>719</v>
      </c>
    </row>
    <row r="5" spans="1:38" s="972" customFormat="1" ht="18.75" customHeight="1" thickTop="1">
      <c r="A5" s="984" t="s">
        <v>727</v>
      </c>
      <c r="B5" s="985" t="s">
        <v>728</v>
      </c>
      <c r="C5" s="986">
        <f>'対象者数'!D40</f>
        <v>46842</v>
      </c>
      <c r="D5" s="987">
        <f>'対象者数'!E40</f>
        <v>41253</v>
      </c>
      <c r="E5" s="987">
        <f>'対象者数'!F40</f>
        <v>44244</v>
      </c>
      <c r="F5" s="987">
        <f>'対象者数'!G40</f>
        <v>40619</v>
      </c>
      <c r="G5" s="988">
        <f>'対象者数'!H40</f>
        <v>172958</v>
      </c>
      <c r="H5" s="989"/>
      <c r="I5" s="989"/>
      <c r="J5" s="986">
        <f>'対象者数'!K40</f>
        <v>22426</v>
      </c>
      <c r="K5" s="987">
        <f>'対象者数'!L40</f>
        <v>19359</v>
      </c>
      <c r="L5" s="987">
        <f>'対象者数'!M40</f>
        <v>20274</v>
      </c>
      <c r="M5" s="987">
        <f>'対象者数'!N40</f>
        <v>18041</v>
      </c>
      <c r="N5" s="987">
        <f>'対象者数'!O40</f>
        <v>80100</v>
      </c>
      <c r="O5" s="989"/>
      <c r="P5" s="989"/>
      <c r="Q5" s="986">
        <f>'対象者数'!R40</f>
        <v>21462</v>
      </c>
      <c r="R5" s="987">
        <f>'対象者数'!S40</f>
        <v>19055</v>
      </c>
      <c r="S5" s="987">
        <f>'対象者数'!T40</f>
        <v>21321</v>
      </c>
      <c r="T5" s="987">
        <f>'対象者数'!U40</f>
        <v>20181</v>
      </c>
      <c r="U5" s="990">
        <f>'対象者数'!V40</f>
        <v>82019</v>
      </c>
      <c r="X5" s="991" t="s">
        <v>721</v>
      </c>
      <c r="Y5" s="991" t="s">
        <v>722</v>
      </c>
      <c r="Z5" s="991" t="s">
        <v>723</v>
      </c>
      <c r="AA5" s="991" t="s">
        <v>724</v>
      </c>
      <c r="AB5" s="991" t="s">
        <v>725</v>
      </c>
      <c r="AC5" s="991" t="s">
        <v>721</v>
      </c>
      <c r="AD5" s="991" t="s">
        <v>722</v>
      </c>
      <c r="AE5" s="991" t="s">
        <v>723</v>
      </c>
      <c r="AF5" s="991" t="s">
        <v>724</v>
      </c>
      <c r="AG5" s="991" t="s">
        <v>725</v>
      </c>
      <c r="AH5" s="991" t="s">
        <v>721</v>
      </c>
      <c r="AI5" s="991" t="s">
        <v>722</v>
      </c>
      <c r="AJ5" s="991" t="s">
        <v>723</v>
      </c>
      <c r="AK5" s="991" t="s">
        <v>724</v>
      </c>
      <c r="AL5" s="991" t="s">
        <v>725</v>
      </c>
    </row>
    <row r="6" spans="1:38" s="972" customFormat="1" ht="18.75" customHeight="1">
      <c r="A6" s="992" t="s">
        <v>729</v>
      </c>
      <c r="B6" s="993" t="s">
        <v>728</v>
      </c>
      <c r="C6" s="994">
        <f>'受診者数'!D40</f>
        <v>2321</v>
      </c>
      <c r="D6" s="995">
        <f>'受診者数'!E40</f>
        <v>1598</v>
      </c>
      <c r="E6" s="995">
        <f>'受診者数'!F40</f>
        <v>1952</v>
      </c>
      <c r="F6" s="995">
        <f>'受診者数'!G40</f>
        <v>1994</v>
      </c>
      <c r="G6" s="995">
        <f>'受診者数'!H40</f>
        <v>7865</v>
      </c>
      <c r="H6" s="994"/>
      <c r="I6" s="994"/>
      <c r="J6" s="994">
        <f>'受診者数'!K40</f>
        <v>765</v>
      </c>
      <c r="K6" s="995">
        <f>'受診者数'!L40</f>
        <v>470</v>
      </c>
      <c r="L6" s="995">
        <f>'受診者数'!M40</f>
        <v>623</v>
      </c>
      <c r="M6" s="995">
        <f>'受診者数'!N40</f>
        <v>832</v>
      </c>
      <c r="N6" s="995">
        <f>'受診者数'!O40</f>
        <v>2690</v>
      </c>
      <c r="O6" s="994"/>
      <c r="P6" s="994"/>
      <c r="Q6" s="994">
        <f>'受診者数'!R40</f>
        <v>1556</v>
      </c>
      <c r="R6" s="995">
        <f>'受診者数'!S40</f>
        <v>1128</v>
      </c>
      <c r="S6" s="995">
        <f>'受診者数'!T40</f>
        <v>1329</v>
      </c>
      <c r="T6" s="995">
        <f>'受診者数'!U40</f>
        <v>1162</v>
      </c>
      <c r="U6" s="996">
        <f>'受診者数'!V40</f>
        <v>5175</v>
      </c>
      <c r="W6" s="972" t="s">
        <v>730</v>
      </c>
      <c r="X6" s="997">
        <v>48022</v>
      </c>
      <c r="Y6" s="997">
        <v>40952</v>
      </c>
      <c r="Z6" s="997">
        <v>44908</v>
      </c>
      <c r="AA6" s="997">
        <v>45007</v>
      </c>
      <c r="AB6" s="997">
        <v>178889</v>
      </c>
      <c r="AC6" s="997">
        <v>23051</v>
      </c>
      <c r="AD6" s="997">
        <v>19129</v>
      </c>
      <c r="AE6" s="997">
        <v>20481</v>
      </c>
      <c r="AF6" s="997">
        <v>19878</v>
      </c>
      <c r="AG6" s="997">
        <v>82539</v>
      </c>
      <c r="AH6" s="997">
        <v>21822</v>
      </c>
      <c r="AI6" s="997">
        <v>19109</v>
      </c>
      <c r="AJ6" s="997">
        <v>21670</v>
      </c>
      <c r="AK6" s="997">
        <v>22135</v>
      </c>
      <c r="AL6" s="997">
        <v>85602</v>
      </c>
    </row>
    <row r="7" spans="1:38" s="972" customFormat="1" ht="18.75" customHeight="1" thickBot="1">
      <c r="A7" s="998" t="s">
        <v>731</v>
      </c>
      <c r="B7" s="999" t="s">
        <v>789</v>
      </c>
      <c r="C7" s="1000">
        <f>'受診率'!D40</f>
        <v>4.954954954954955</v>
      </c>
      <c r="D7" s="1001">
        <f>'受診率'!E40</f>
        <v>3.8736576733813295</v>
      </c>
      <c r="E7" s="1001">
        <f>'受診率'!F40</f>
        <v>4.411897658439563</v>
      </c>
      <c r="F7" s="1001">
        <f>'受診率'!G40</f>
        <v>4.909032718678451</v>
      </c>
      <c r="G7" s="1002">
        <f>'受診率'!H40</f>
        <v>4.547346754703454</v>
      </c>
      <c r="H7" s="1003"/>
      <c r="I7" s="1003"/>
      <c r="J7" s="1004">
        <f>'受診率'!K40</f>
        <v>3.411219120663515</v>
      </c>
      <c r="K7" s="1001">
        <f>'受診率'!L40</f>
        <v>2.427811353892247</v>
      </c>
      <c r="L7" s="1001">
        <f>'受診率'!M40</f>
        <v>3.072901252836145</v>
      </c>
      <c r="M7" s="1001">
        <f>'受診率'!N40</f>
        <v>4.611717754004767</v>
      </c>
      <c r="N7" s="1002">
        <f>'受診率'!O40</f>
        <v>3.3583021223470664</v>
      </c>
      <c r="O7" s="1003"/>
      <c r="P7" s="1003"/>
      <c r="Q7" s="1004">
        <f>'受診率'!R40</f>
        <v>7.250023296990029</v>
      </c>
      <c r="R7" s="1001">
        <f>'受診率'!S40</f>
        <v>5.919706113880871</v>
      </c>
      <c r="S7" s="1001">
        <f>'受診率'!T40</f>
        <v>6.233291121429577</v>
      </c>
      <c r="T7" s="1001">
        <f>'受診率'!U40</f>
        <v>5.757891085674644</v>
      </c>
      <c r="U7" s="1005">
        <f>'受診率'!V40</f>
        <v>6.309513649276386</v>
      </c>
      <c r="W7" s="972" t="s">
        <v>732</v>
      </c>
      <c r="X7" s="1006">
        <v>2238</v>
      </c>
      <c r="Y7" s="1006">
        <v>1682</v>
      </c>
      <c r="Z7" s="1006">
        <v>1950</v>
      </c>
      <c r="AA7" s="1006">
        <v>2313</v>
      </c>
      <c r="AB7" s="1006">
        <v>8183</v>
      </c>
      <c r="AC7" s="1006">
        <v>678</v>
      </c>
      <c r="AD7" s="1006">
        <v>527</v>
      </c>
      <c r="AE7" s="1006">
        <v>631</v>
      </c>
      <c r="AF7" s="1006">
        <v>887</v>
      </c>
      <c r="AG7" s="1006">
        <v>2723</v>
      </c>
      <c r="AH7" s="1006">
        <v>1560</v>
      </c>
      <c r="AI7" s="1006">
        <v>1155</v>
      </c>
      <c r="AJ7" s="1006">
        <v>1319</v>
      </c>
      <c r="AK7" s="1006">
        <v>1426</v>
      </c>
      <c r="AL7" s="1006">
        <v>5460</v>
      </c>
    </row>
    <row r="8" spans="1:38" s="972" customFormat="1" ht="18.75" customHeight="1" thickBot="1" thickTop="1">
      <c r="A8" s="1007" t="s">
        <v>733</v>
      </c>
      <c r="B8" s="1008" t="s">
        <v>728</v>
      </c>
      <c r="C8" s="1009">
        <f>'未処置歯ありの者の数'!D40</f>
        <v>917</v>
      </c>
      <c r="D8" s="1010">
        <f>'未処置歯ありの者の数'!E40</f>
        <v>532</v>
      </c>
      <c r="E8" s="1010">
        <f>'未処置歯ありの者の数'!F40</f>
        <v>624</v>
      </c>
      <c r="F8" s="1010">
        <f>'未処置歯ありの者の数'!G40</f>
        <v>622</v>
      </c>
      <c r="G8" s="1011">
        <f>'未処置歯ありの者の数'!H40</f>
        <v>2695</v>
      </c>
      <c r="H8" s="1012"/>
      <c r="I8" s="1012"/>
      <c r="J8" s="1009">
        <f>'未処置歯ありの者の数'!K40</f>
        <v>340</v>
      </c>
      <c r="K8" s="1010">
        <f>'未処置歯ありの者の数'!L40</f>
        <v>168</v>
      </c>
      <c r="L8" s="1010">
        <f>'未処置歯ありの者の数'!M40</f>
        <v>216</v>
      </c>
      <c r="M8" s="1010">
        <f>'未処置歯ありの者の数'!N40</f>
        <v>292</v>
      </c>
      <c r="N8" s="1011">
        <f>'未処置歯ありの者の数'!O40</f>
        <v>1016</v>
      </c>
      <c r="O8" s="1012"/>
      <c r="P8" s="1012"/>
      <c r="Q8" s="1009">
        <f>'未処置歯ありの者の数'!R40</f>
        <v>577</v>
      </c>
      <c r="R8" s="1010">
        <f>'未処置歯ありの者の数'!S40</f>
        <v>364</v>
      </c>
      <c r="S8" s="1010">
        <f>'未処置歯ありの者の数'!T40</f>
        <v>408</v>
      </c>
      <c r="T8" s="1010">
        <f>'未処置歯ありの者の数'!U40</f>
        <v>330</v>
      </c>
      <c r="U8" s="1013">
        <f>'未処置歯ありの者の数'!V40</f>
        <v>1679</v>
      </c>
      <c r="W8" s="972" t="s">
        <v>734</v>
      </c>
      <c r="X8" s="1014">
        <v>4.66036399983341</v>
      </c>
      <c r="Y8" s="1015">
        <v>4.107247509279157</v>
      </c>
      <c r="Z8" s="1015">
        <v>4.342210741961343</v>
      </c>
      <c r="AA8" s="1015">
        <v>5.139200568800409</v>
      </c>
      <c r="AB8" s="1015">
        <v>4.574344984878891</v>
      </c>
      <c r="AC8" s="1015">
        <v>2.9413040648995707</v>
      </c>
      <c r="AD8" s="1015">
        <v>2.7549793507240317</v>
      </c>
      <c r="AE8" s="1015">
        <v>3.0809042527220347</v>
      </c>
      <c r="AF8" s="1015">
        <v>4.462219539189053</v>
      </c>
      <c r="AG8" s="1015">
        <v>3.2990465113461513</v>
      </c>
      <c r="AH8" s="1015">
        <v>7.148748968930437</v>
      </c>
      <c r="AI8" s="1015">
        <v>6.044272332408813</v>
      </c>
      <c r="AJ8" s="1015">
        <v>6.0867558837101985</v>
      </c>
      <c r="AK8" s="1015">
        <v>6.442285972441835</v>
      </c>
      <c r="AL8" s="1015">
        <v>6.378355645896123</v>
      </c>
    </row>
    <row r="9" spans="1:38" s="972" customFormat="1" ht="18.75" customHeight="1">
      <c r="A9" s="998" t="s">
        <v>735</v>
      </c>
      <c r="B9" s="999" t="s">
        <v>790</v>
      </c>
      <c r="C9" s="1016">
        <f>'未処置歯ありの者の割合'!D40</f>
        <v>39.50883239982766</v>
      </c>
      <c r="D9" s="1017">
        <f>'未処置歯ありの者の割合'!E40</f>
        <v>33.29161451814768</v>
      </c>
      <c r="E9" s="1017">
        <f>'未処置歯ありの者の割合'!F40</f>
        <v>31.967213114754102</v>
      </c>
      <c r="F9" s="1017">
        <f>'未処置歯ありの者の割合'!G40</f>
        <v>31.19358074222668</v>
      </c>
      <c r="G9" s="1018">
        <f>'未処置歯ありの者の割合'!H40</f>
        <v>34.26573426573427</v>
      </c>
      <c r="H9" s="1019"/>
      <c r="I9" s="1019"/>
      <c r="J9" s="1016">
        <f>'未処置歯ありの者の割合'!K40</f>
        <v>44.44444444444444</v>
      </c>
      <c r="K9" s="1017">
        <f>'未処置歯ありの者の割合'!L40</f>
        <v>35.74468085106383</v>
      </c>
      <c r="L9" s="1017">
        <f>'未処置歯ありの者の割合'!M40</f>
        <v>34.67094703049759</v>
      </c>
      <c r="M9" s="1017">
        <f>'未処置歯ありの者の割合'!N40</f>
        <v>35.09615384615385</v>
      </c>
      <c r="N9" s="1018">
        <f>'未処置歯ありの者の割合'!O40</f>
        <v>37.76951672862454</v>
      </c>
      <c r="O9" s="1019"/>
      <c r="P9" s="1019"/>
      <c r="Q9" s="1016">
        <f>'未処置歯ありの者の割合'!R40</f>
        <v>37.08226221079691</v>
      </c>
      <c r="R9" s="1017">
        <f>'未処置歯ありの者の割合'!S40</f>
        <v>32.269503546099294</v>
      </c>
      <c r="S9" s="1017">
        <f>'未処置歯ありの者の割合'!T40</f>
        <v>30.699774266365687</v>
      </c>
      <c r="T9" s="1017">
        <f>'未処置歯ありの者の割合'!U40</f>
        <v>28.399311531841654</v>
      </c>
      <c r="U9" s="1020">
        <f>'未処置歯ありの者の割合'!V40</f>
        <v>32.44444444444444</v>
      </c>
      <c r="W9" s="972" t="s">
        <v>736</v>
      </c>
      <c r="X9" s="1021">
        <v>859</v>
      </c>
      <c r="Y9" s="1021">
        <v>586</v>
      </c>
      <c r="Z9" s="1021">
        <v>688</v>
      </c>
      <c r="AA9" s="1021">
        <v>749</v>
      </c>
      <c r="AB9" s="1021">
        <v>2882</v>
      </c>
      <c r="AC9" s="1021">
        <v>299</v>
      </c>
      <c r="AD9" s="1021">
        <v>203</v>
      </c>
      <c r="AE9" s="1021">
        <v>240</v>
      </c>
      <c r="AF9" s="1021">
        <v>310</v>
      </c>
      <c r="AG9" s="1021">
        <v>1052</v>
      </c>
      <c r="AH9" s="1021">
        <v>560</v>
      </c>
      <c r="AI9" s="1021">
        <v>383</v>
      </c>
      <c r="AJ9" s="1021">
        <v>448</v>
      </c>
      <c r="AK9" s="1021">
        <v>439</v>
      </c>
      <c r="AL9" s="1021">
        <v>1830</v>
      </c>
    </row>
    <row r="10" spans="1:38" s="972" customFormat="1" ht="18.75" customHeight="1">
      <c r="A10" s="1007" t="s">
        <v>737</v>
      </c>
      <c r="B10" s="1008" t="s">
        <v>728</v>
      </c>
      <c r="C10" s="1009">
        <f>'CPI3の数'!D40</f>
        <v>666</v>
      </c>
      <c r="D10" s="1010">
        <f>'CPI3の数'!E40</f>
        <v>465</v>
      </c>
      <c r="E10" s="1010">
        <f>'CPI3の数'!F40</f>
        <v>609</v>
      </c>
      <c r="F10" s="1010">
        <f>'CPI3の数'!G40</f>
        <v>635</v>
      </c>
      <c r="G10" s="1011">
        <f>'CPI3の数'!H40</f>
        <v>2375</v>
      </c>
      <c r="H10" s="1012"/>
      <c r="I10" s="1012"/>
      <c r="J10" s="1009">
        <f>'CPI3の数'!K40</f>
        <v>236</v>
      </c>
      <c r="K10" s="1010">
        <f>'CPI3の数'!L40</f>
        <v>147</v>
      </c>
      <c r="L10" s="1010">
        <f>'CPI3の数'!M40</f>
        <v>192</v>
      </c>
      <c r="M10" s="1010">
        <f>'CPI3の数'!N40</f>
        <v>272</v>
      </c>
      <c r="N10" s="1011">
        <f>'CPI3の数'!O40</f>
        <v>847</v>
      </c>
      <c r="O10" s="1012"/>
      <c r="P10" s="1012"/>
      <c r="Q10" s="1009">
        <f>'CPI3の数'!R40</f>
        <v>430</v>
      </c>
      <c r="R10" s="1010">
        <f>'CPI3の数'!S40</f>
        <v>318</v>
      </c>
      <c r="S10" s="1010">
        <f>'CPI3の数'!T40</f>
        <v>417</v>
      </c>
      <c r="T10" s="1010">
        <f>'CPI3の数'!U40</f>
        <v>363</v>
      </c>
      <c r="U10" s="1013">
        <f>'CPI3の数'!V40</f>
        <v>1528</v>
      </c>
      <c r="W10" s="972" t="s">
        <v>738</v>
      </c>
      <c r="X10" s="1022">
        <v>38.38248436103664</v>
      </c>
      <c r="Y10" s="1022">
        <v>34.839476813317475</v>
      </c>
      <c r="Z10" s="1022">
        <v>35.28205128205128</v>
      </c>
      <c r="AA10" s="1022">
        <v>32.38218763510592</v>
      </c>
      <c r="AB10" s="1022">
        <v>35.219357203959426</v>
      </c>
      <c r="AC10" s="1022">
        <v>44.100294985250734</v>
      </c>
      <c r="AD10" s="1022">
        <v>38.51992409867172</v>
      </c>
      <c r="AE10" s="1022">
        <v>38.03486529318542</v>
      </c>
      <c r="AF10" s="1022">
        <v>34.94926719278467</v>
      </c>
      <c r="AG10" s="1022">
        <v>38.63385971355123</v>
      </c>
      <c r="AH10" s="1022">
        <v>35.8974358974359</v>
      </c>
      <c r="AI10" s="1022">
        <v>33.16017316017316</v>
      </c>
      <c r="AJ10" s="1022">
        <v>33.965125094768766</v>
      </c>
      <c r="AK10" s="1022">
        <v>30.78541374474053</v>
      </c>
      <c r="AL10" s="1022">
        <v>33.51648351648351</v>
      </c>
    </row>
    <row r="11" spans="1:38" s="972" customFormat="1" ht="18.75" customHeight="1">
      <c r="A11" s="992" t="s">
        <v>739</v>
      </c>
      <c r="B11" s="993" t="s">
        <v>728</v>
      </c>
      <c r="C11" s="994">
        <f>'CPI4の数'!D40</f>
        <v>120</v>
      </c>
      <c r="D11" s="995">
        <f>'CPI4の数'!E40</f>
        <v>157</v>
      </c>
      <c r="E11" s="995">
        <f>'CPI4の数'!F40</f>
        <v>284</v>
      </c>
      <c r="F11" s="995">
        <f>'CPI4の数'!G40</f>
        <v>360</v>
      </c>
      <c r="G11" s="1023">
        <f>'CPI4の数'!H40</f>
        <v>921</v>
      </c>
      <c r="H11" s="1024"/>
      <c r="I11" s="1024"/>
      <c r="J11" s="994">
        <f>'CPI4の数'!K40</f>
        <v>61</v>
      </c>
      <c r="K11" s="995">
        <f>'CPI4の数'!L40</f>
        <v>63</v>
      </c>
      <c r="L11" s="995">
        <f>'CPI4の数'!M40</f>
        <v>119</v>
      </c>
      <c r="M11" s="995">
        <f>'CPI4の数'!N40</f>
        <v>166</v>
      </c>
      <c r="N11" s="1023">
        <f>'CPI4の数'!O40</f>
        <v>409</v>
      </c>
      <c r="O11" s="1024"/>
      <c r="P11" s="1024"/>
      <c r="Q11" s="994">
        <f>'CPI4の数'!R40</f>
        <v>59</v>
      </c>
      <c r="R11" s="995">
        <f>'CPI4の数'!S40</f>
        <v>94</v>
      </c>
      <c r="S11" s="995">
        <f>'CPI4の数'!T40</f>
        <v>165</v>
      </c>
      <c r="T11" s="995">
        <f>'CPI4の数'!U40</f>
        <v>194</v>
      </c>
      <c r="U11" s="996">
        <f>'CPI4の数'!V40</f>
        <v>512</v>
      </c>
      <c r="W11" s="972" t="s">
        <v>791</v>
      </c>
      <c r="X11" s="1006">
        <v>667</v>
      </c>
      <c r="Y11" s="1006">
        <v>506</v>
      </c>
      <c r="Z11" s="1006">
        <v>639</v>
      </c>
      <c r="AA11" s="1006">
        <v>775</v>
      </c>
      <c r="AB11" s="1006">
        <v>2587</v>
      </c>
      <c r="AC11" s="1006">
        <v>223</v>
      </c>
      <c r="AD11" s="1006">
        <v>166</v>
      </c>
      <c r="AE11" s="1006">
        <v>206</v>
      </c>
      <c r="AF11" s="1006">
        <v>291</v>
      </c>
      <c r="AG11" s="1006">
        <v>886</v>
      </c>
      <c r="AH11" s="1006">
        <v>444</v>
      </c>
      <c r="AI11" s="1006">
        <v>340</v>
      </c>
      <c r="AJ11" s="1006">
        <v>433</v>
      </c>
      <c r="AK11" s="1006">
        <v>484</v>
      </c>
      <c r="AL11" s="1006">
        <v>1701</v>
      </c>
    </row>
    <row r="12" spans="1:41" s="972" customFormat="1" ht="18.75" customHeight="1">
      <c r="A12" s="1025" t="s">
        <v>740</v>
      </c>
      <c r="B12" s="1026" t="s">
        <v>789</v>
      </c>
      <c r="C12" s="1027">
        <f>'CPI3の数'!D40/'受診者数'!D40*100</f>
        <v>28.694528220594574</v>
      </c>
      <c r="D12" s="1028">
        <f>'CPI3の数'!E40/'受診者数'!E40*100</f>
        <v>29.09887359198999</v>
      </c>
      <c r="E12" s="1028">
        <f>'CPI3の数'!F40/'受診者数'!F40*100</f>
        <v>31.19877049180328</v>
      </c>
      <c r="F12" s="1028">
        <f>'CPI3の数'!G40/'受診者数'!G40*100</f>
        <v>31.845536609829487</v>
      </c>
      <c r="G12" s="1029">
        <f>'CPI3の数'!H40/'受診者数'!H40*100</f>
        <v>30.19707565162111</v>
      </c>
      <c r="H12" s="1030"/>
      <c r="I12" s="1030"/>
      <c r="J12" s="1027">
        <f>'CPI3の数'!K40/'受診者数'!K40*100</f>
        <v>30.84967320261438</v>
      </c>
      <c r="K12" s="1028">
        <f>'CPI3の数'!L40/'受診者数'!L40*100</f>
        <v>31.27659574468085</v>
      </c>
      <c r="L12" s="1028">
        <f>'CPI3の数'!M40/'受診者数'!M40*100</f>
        <v>30.818619582664525</v>
      </c>
      <c r="M12" s="1028">
        <f>'CPI3の数'!N40/'受診者数'!N40*100</f>
        <v>32.69230769230769</v>
      </c>
      <c r="N12" s="1029">
        <f>'CPI3の数'!O40/'受診者数'!O40*100</f>
        <v>31.486988847583643</v>
      </c>
      <c r="O12" s="1030"/>
      <c r="P12" s="1030"/>
      <c r="Q12" s="1027">
        <f>'CPI3の数'!R40/'受診者数'!R40*100</f>
        <v>27.63496143958869</v>
      </c>
      <c r="R12" s="1028">
        <f>'CPI3の数'!S40/'受診者数'!S40*100</f>
        <v>28.191489361702125</v>
      </c>
      <c r="S12" s="1028">
        <f>'CPI3の数'!T40/'受診者数'!T40*100</f>
        <v>31.376975169300223</v>
      </c>
      <c r="T12" s="1028">
        <f>'CPI3の数'!U40/'受診者数'!U40*100</f>
        <v>31.23924268502582</v>
      </c>
      <c r="U12" s="1031">
        <f>'CPI3の数'!V40/'受診者数'!V40*100</f>
        <v>29.526570048309182</v>
      </c>
      <c r="W12" s="972" t="s">
        <v>792</v>
      </c>
      <c r="X12" s="1006">
        <v>141</v>
      </c>
      <c r="Y12" s="1006">
        <v>161</v>
      </c>
      <c r="Z12" s="1006">
        <v>248</v>
      </c>
      <c r="AA12" s="1006">
        <v>373</v>
      </c>
      <c r="AB12" s="1006">
        <v>923</v>
      </c>
      <c r="AC12" s="1006">
        <v>63</v>
      </c>
      <c r="AD12" s="1006">
        <v>64</v>
      </c>
      <c r="AE12" s="1006">
        <v>101</v>
      </c>
      <c r="AF12" s="1006">
        <v>179</v>
      </c>
      <c r="AG12" s="1006">
        <v>407</v>
      </c>
      <c r="AH12" s="1006">
        <v>78</v>
      </c>
      <c r="AI12" s="1006">
        <v>97</v>
      </c>
      <c r="AJ12" s="1006">
        <v>146</v>
      </c>
      <c r="AK12" s="1006">
        <v>194</v>
      </c>
      <c r="AL12" s="1006">
        <v>515</v>
      </c>
      <c r="AM12" s="1021"/>
      <c r="AN12" s="1021"/>
      <c r="AO12" s="1021"/>
    </row>
    <row r="13" spans="1:41" s="972" customFormat="1" ht="18.75" customHeight="1">
      <c r="A13" s="1025" t="s">
        <v>741</v>
      </c>
      <c r="B13" s="1026" t="s">
        <v>789</v>
      </c>
      <c r="C13" s="1027">
        <f>'CPI4の数'!D40/'受診者数'!D40*100</f>
        <v>5.1701852649719955</v>
      </c>
      <c r="D13" s="1028">
        <f>'CPI4の数'!E40/'受診者数'!E40*100</f>
        <v>9.824780976220275</v>
      </c>
      <c r="E13" s="1028">
        <f>'CPI4の数'!F40/'受診者数'!F40*100</f>
        <v>14.549180327868852</v>
      </c>
      <c r="F13" s="1028">
        <f>'CPI4の数'!G40/'受診者数'!G40*100</f>
        <v>18.05416248746239</v>
      </c>
      <c r="G13" s="1029">
        <f>'CPI4の数'!H40/'受診者数'!H40*100</f>
        <v>11.710108073744438</v>
      </c>
      <c r="H13" s="1030"/>
      <c r="I13" s="1030"/>
      <c r="J13" s="1027">
        <f>'CPI4の数'!K40/'受診者数'!K40*100</f>
        <v>7.973856209150326</v>
      </c>
      <c r="K13" s="1028">
        <f>'CPI4の数'!L40/'受診者数'!L40*100</f>
        <v>13.404255319148936</v>
      </c>
      <c r="L13" s="1028">
        <f>'CPI4の数'!M40/'受診者数'!M40*100</f>
        <v>19.101123595505616</v>
      </c>
      <c r="M13" s="1028">
        <f>'CPI4の数'!N40/'受診者数'!N40*100</f>
        <v>19.951923076923077</v>
      </c>
      <c r="N13" s="1029">
        <f>'CPI4の数'!O40/'受診者数'!O40*100</f>
        <v>15.20446096654275</v>
      </c>
      <c r="O13" s="1030"/>
      <c r="P13" s="1030"/>
      <c r="Q13" s="1027">
        <f>'CPI4の数'!R40/'受診者数'!R40*100</f>
        <v>3.7917737789203083</v>
      </c>
      <c r="R13" s="1028">
        <f>'CPI4の数'!S40/'受診者数'!S40*100</f>
        <v>8.333333333333332</v>
      </c>
      <c r="S13" s="1028">
        <f>'CPI4の数'!T40/'受診者数'!T40*100</f>
        <v>12.415349887133182</v>
      </c>
      <c r="T13" s="1028">
        <f>'CPI4の数'!U40/'受診者数'!U40*100</f>
        <v>16.69535283993115</v>
      </c>
      <c r="U13" s="1031">
        <f>'CPI4の数'!V40/'受診者数'!V40*100</f>
        <v>9.893719806763285</v>
      </c>
      <c r="W13" s="972" t="s">
        <v>742</v>
      </c>
      <c r="X13" s="1006">
        <v>808</v>
      </c>
      <c r="Y13" s="1006">
        <v>667</v>
      </c>
      <c r="Z13" s="1006">
        <v>887</v>
      </c>
      <c r="AA13" s="1006">
        <v>1148</v>
      </c>
      <c r="AB13" s="1006">
        <v>3510</v>
      </c>
      <c r="AC13" s="1006">
        <v>286</v>
      </c>
      <c r="AD13" s="1006">
        <v>230</v>
      </c>
      <c r="AE13" s="1006">
        <v>307</v>
      </c>
      <c r="AF13" s="1006">
        <v>470</v>
      </c>
      <c r="AG13" s="1006">
        <v>1293</v>
      </c>
      <c r="AH13" s="1006">
        <v>522</v>
      </c>
      <c r="AI13" s="1006">
        <v>437</v>
      </c>
      <c r="AJ13" s="1006">
        <v>579</v>
      </c>
      <c r="AK13" s="1006">
        <v>678</v>
      </c>
      <c r="AL13" s="1006">
        <v>2216</v>
      </c>
      <c r="AM13" s="1021"/>
      <c r="AN13" s="1021"/>
      <c r="AO13" s="1021"/>
    </row>
    <row r="14" spans="1:55" s="972" customFormat="1" ht="28.5" customHeight="1" thickBot="1">
      <c r="A14" s="1032" t="s">
        <v>743</v>
      </c>
      <c r="B14" s="1033" t="s">
        <v>793</v>
      </c>
      <c r="C14" s="1034">
        <f>(C10+C11)/C6*100</f>
        <v>33.86471348556657</v>
      </c>
      <c r="D14" s="1035">
        <f>(D10+D11)/D6*100</f>
        <v>38.92365456821027</v>
      </c>
      <c r="E14" s="1035">
        <f>(E10+E11)/E6*100</f>
        <v>45.74795081967213</v>
      </c>
      <c r="F14" s="1035">
        <f>(F10+F11)/F6*100</f>
        <v>49.89969909729188</v>
      </c>
      <c r="G14" s="1036">
        <f>(G10+G11)/G6*100</f>
        <v>41.90718372536554</v>
      </c>
      <c r="H14" s="1037"/>
      <c r="I14" s="1037"/>
      <c r="J14" s="1034">
        <f>(J10+J11)/J6*100</f>
        <v>38.82352941176471</v>
      </c>
      <c r="K14" s="1035">
        <f>(K10+K11)/K6*100</f>
        <v>44.680851063829785</v>
      </c>
      <c r="L14" s="1035">
        <f>(L10+L11)/L6*100</f>
        <v>49.919743178170144</v>
      </c>
      <c r="M14" s="1035">
        <f>(M10+M11)/M6*100</f>
        <v>52.644230769230774</v>
      </c>
      <c r="N14" s="1036">
        <f>(N10+N11)/N6*100</f>
        <v>46.69144981412639</v>
      </c>
      <c r="O14" s="1037"/>
      <c r="P14" s="1037"/>
      <c r="Q14" s="1034">
        <f>(Q10+Q11)/Q6*100</f>
        <v>31.426735218509</v>
      </c>
      <c r="R14" s="1035">
        <f>(R10+R11)/R6*100</f>
        <v>36.52482269503546</v>
      </c>
      <c r="S14" s="1035">
        <f>(S10+S11)/S6*100</f>
        <v>43.792325056433405</v>
      </c>
      <c r="T14" s="1035">
        <f>(T10+T11)/T6*100</f>
        <v>47.93459552495697</v>
      </c>
      <c r="U14" s="1038">
        <f>(U10+U11)/U6*100</f>
        <v>39.42028985507247</v>
      </c>
      <c r="W14" s="1039" t="s">
        <v>744</v>
      </c>
      <c r="X14" s="1040">
        <f aca="true" t="shared" si="0" ref="X14:AL14">X7-SUM(AO14:AO16)</f>
        <v>2162</v>
      </c>
      <c r="Y14" s="1040">
        <f t="shared" si="0"/>
        <v>1602</v>
      </c>
      <c r="Z14" s="1040">
        <f t="shared" si="0"/>
        <v>1872</v>
      </c>
      <c r="AA14" s="1040">
        <f t="shared" si="0"/>
        <v>2205</v>
      </c>
      <c r="AB14" s="1040">
        <f t="shared" si="0"/>
        <v>7841</v>
      </c>
      <c r="AC14" s="1040">
        <f t="shared" si="0"/>
        <v>655</v>
      </c>
      <c r="AD14" s="1040">
        <f t="shared" si="0"/>
        <v>500</v>
      </c>
      <c r="AE14" s="1040">
        <f t="shared" si="0"/>
        <v>607</v>
      </c>
      <c r="AF14" s="1040">
        <f t="shared" si="0"/>
        <v>848</v>
      </c>
      <c r="AG14" s="1040">
        <f t="shared" si="0"/>
        <v>2610</v>
      </c>
      <c r="AH14" s="1040">
        <f t="shared" si="0"/>
        <v>1507</v>
      </c>
      <c r="AI14" s="1040">
        <f t="shared" si="0"/>
        <v>1102</v>
      </c>
      <c r="AJ14" s="1040">
        <f t="shared" si="0"/>
        <v>1265</v>
      </c>
      <c r="AK14" s="1040">
        <f t="shared" si="0"/>
        <v>1357</v>
      </c>
      <c r="AL14" s="1040">
        <f t="shared" si="0"/>
        <v>5231</v>
      </c>
      <c r="AM14" s="1021"/>
      <c r="AN14" s="1006" t="s">
        <v>794</v>
      </c>
      <c r="AO14" s="1006">
        <v>58</v>
      </c>
      <c r="AP14" s="1006">
        <v>49</v>
      </c>
      <c r="AQ14" s="1006">
        <v>49</v>
      </c>
      <c r="AR14" s="1006">
        <v>55</v>
      </c>
      <c r="AS14" s="1006">
        <v>211</v>
      </c>
      <c r="AT14" s="1006">
        <v>19</v>
      </c>
      <c r="AU14" s="1006">
        <v>15</v>
      </c>
      <c r="AV14" s="1006">
        <v>16</v>
      </c>
      <c r="AW14" s="1006">
        <v>20</v>
      </c>
      <c r="AX14" s="1006">
        <v>70</v>
      </c>
      <c r="AY14" s="1021">
        <v>39</v>
      </c>
      <c r="AZ14" s="1021">
        <v>34</v>
      </c>
      <c r="BA14" s="1021">
        <v>33</v>
      </c>
      <c r="BB14" s="1021">
        <v>35</v>
      </c>
      <c r="BC14" s="1021">
        <v>141</v>
      </c>
    </row>
    <row r="15" spans="2:55" ht="17.25" customHeight="1">
      <c r="B15" s="1041"/>
      <c r="W15" s="1042" t="s">
        <v>740</v>
      </c>
      <c r="X15" s="1043">
        <f aca="true" t="shared" si="1" ref="X15:AL15">X11/X14*100</f>
        <v>30.851063829787233</v>
      </c>
      <c r="Y15" s="1043">
        <f t="shared" si="1"/>
        <v>31.585518102372035</v>
      </c>
      <c r="Z15" s="1043">
        <f t="shared" si="1"/>
        <v>34.13461538461539</v>
      </c>
      <c r="AA15" s="1043">
        <f t="shared" si="1"/>
        <v>35.147392290249435</v>
      </c>
      <c r="AB15" s="1043">
        <f t="shared" si="1"/>
        <v>32.99324065807932</v>
      </c>
      <c r="AC15" s="1043">
        <f t="shared" si="1"/>
        <v>34.045801526717554</v>
      </c>
      <c r="AD15" s="1043">
        <f t="shared" si="1"/>
        <v>33.2</v>
      </c>
      <c r="AE15" s="1043">
        <f t="shared" si="1"/>
        <v>33.93739703459638</v>
      </c>
      <c r="AF15" s="1043">
        <f t="shared" si="1"/>
        <v>34.31603773584906</v>
      </c>
      <c r="AG15" s="1043">
        <f t="shared" si="1"/>
        <v>33.946360153256705</v>
      </c>
      <c r="AH15" s="1043">
        <f t="shared" si="1"/>
        <v>29.462508294625085</v>
      </c>
      <c r="AI15" s="1043">
        <f t="shared" si="1"/>
        <v>30.852994555353902</v>
      </c>
      <c r="AJ15" s="1043">
        <f t="shared" si="1"/>
        <v>34.22924901185771</v>
      </c>
      <c r="AK15" s="1043">
        <f t="shared" si="1"/>
        <v>35.66691230655859</v>
      </c>
      <c r="AL15" s="1043">
        <f t="shared" si="1"/>
        <v>32.517683043395145</v>
      </c>
      <c r="AN15" s="972" t="s">
        <v>795</v>
      </c>
      <c r="AO15" s="1006">
        <v>8</v>
      </c>
      <c r="AP15" s="1006">
        <v>10</v>
      </c>
      <c r="AQ15" s="1006">
        <v>12</v>
      </c>
      <c r="AR15" s="1006">
        <v>26</v>
      </c>
      <c r="AS15" s="1006">
        <v>56</v>
      </c>
      <c r="AT15" s="1006">
        <v>1</v>
      </c>
      <c r="AU15" s="1006">
        <v>3</v>
      </c>
      <c r="AV15" s="1006">
        <v>1</v>
      </c>
      <c r="AW15" s="1006">
        <v>12</v>
      </c>
      <c r="AX15" s="1006">
        <v>17</v>
      </c>
      <c r="AY15" s="1006">
        <v>7</v>
      </c>
      <c r="AZ15" s="1021">
        <v>7</v>
      </c>
      <c r="BA15" s="1021">
        <v>11</v>
      </c>
      <c r="BB15" s="1021">
        <v>14</v>
      </c>
      <c r="BC15" s="1021">
        <v>39</v>
      </c>
    </row>
    <row r="16" spans="1:55" ht="18.75" customHeight="1">
      <c r="A16" s="1039"/>
      <c r="B16" s="1041"/>
      <c r="C16" s="1040"/>
      <c r="D16" s="1040"/>
      <c r="E16" s="1040"/>
      <c r="F16" s="1040"/>
      <c r="G16" s="1040"/>
      <c r="H16" s="1040"/>
      <c r="I16" s="1040"/>
      <c r="J16" s="1040"/>
      <c r="K16" s="1040"/>
      <c r="L16" s="1040"/>
      <c r="M16" s="1040"/>
      <c r="N16" s="1040"/>
      <c r="O16" s="1040"/>
      <c r="P16" s="1040"/>
      <c r="Q16" s="1040"/>
      <c r="R16" s="1040"/>
      <c r="S16" s="1040"/>
      <c r="T16" s="1040"/>
      <c r="U16" s="1040"/>
      <c r="W16" s="1042" t="s">
        <v>741</v>
      </c>
      <c r="X16" s="1044">
        <f aca="true" t="shared" si="2" ref="X16:AL16">X12/X14*100</f>
        <v>6.521739130434782</v>
      </c>
      <c r="Y16" s="1044">
        <f t="shared" si="2"/>
        <v>10.049937578027466</v>
      </c>
      <c r="Z16" s="1044">
        <f t="shared" si="2"/>
        <v>13.247863247863249</v>
      </c>
      <c r="AA16" s="1044">
        <f t="shared" si="2"/>
        <v>16.916099773242628</v>
      </c>
      <c r="AB16" s="1044">
        <f t="shared" si="2"/>
        <v>11.771457722229307</v>
      </c>
      <c r="AC16" s="1044">
        <f t="shared" si="2"/>
        <v>9.618320610687023</v>
      </c>
      <c r="AD16" s="1044">
        <f t="shared" si="2"/>
        <v>12.8</v>
      </c>
      <c r="AE16" s="1044">
        <f t="shared" si="2"/>
        <v>16.639209225700164</v>
      </c>
      <c r="AF16" s="1044">
        <f t="shared" si="2"/>
        <v>21.108490566037734</v>
      </c>
      <c r="AG16" s="1044">
        <f t="shared" si="2"/>
        <v>15.593869731800766</v>
      </c>
      <c r="AH16" s="1044">
        <f t="shared" si="2"/>
        <v>5.175846051758461</v>
      </c>
      <c r="AI16" s="1044">
        <f t="shared" si="2"/>
        <v>8.802177858439201</v>
      </c>
      <c r="AJ16" s="1044">
        <f t="shared" si="2"/>
        <v>11.541501976284586</v>
      </c>
      <c r="AK16" s="1044">
        <f t="shared" si="2"/>
        <v>14.296241709653648</v>
      </c>
      <c r="AL16" s="1044">
        <f t="shared" si="2"/>
        <v>9.845153890269547</v>
      </c>
      <c r="AN16" s="972" t="s">
        <v>147</v>
      </c>
      <c r="AO16" s="1006">
        <v>10</v>
      </c>
      <c r="AP16" s="1006">
        <v>21</v>
      </c>
      <c r="AQ16" s="1006">
        <v>17</v>
      </c>
      <c r="AR16" s="1006">
        <v>27</v>
      </c>
      <c r="AS16" s="1006">
        <v>75</v>
      </c>
      <c r="AT16" s="1006">
        <v>3</v>
      </c>
      <c r="AU16" s="1006">
        <v>9</v>
      </c>
      <c r="AV16" s="1006">
        <v>7</v>
      </c>
      <c r="AW16" s="1006">
        <v>7</v>
      </c>
      <c r="AX16" s="1006">
        <v>26</v>
      </c>
      <c r="AY16" s="1006">
        <v>7</v>
      </c>
      <c r="AZ16" s="1021">
        <v>12</v>
      </c>
      <c r="BA16" s="1021">
        <v>10</v>
      </c>
      <c r="BB16" s="1021">
        <v>20</v>
      </c>
      <c r="BC16" s="1021">
        <v>49</v>
      </c>
    </row>
    <row r="17" spans="13:38" ht="18.75" customHeight="1">
      <c r="M17" s="1045"/>
      <c r="W17" s="1046" t="s">
        <v>743</v>
      </c>
      <c r="X17" s="1044">
        <f aca="true" t="shared" si="3" ref="X17:AL17">X13/X14*100</f>
        <v>37.37280296022202</v>
      </c>
      <c r="Y17" s="1044">
        <f t="shared" si="3"/>
        <v>41.6354556803995</v>
      </c>
      <c r="Z17" s="1044">
        <f t="shared" si="3"/>
        <v>47.38247863247863</v>
      </c>
      <c r="AA17" s="1044">
        <f t="shared" si="3"/>
        <v>52.06349206349207</v>
      </c>
      <c r="AB17" s="1044">
        <f t="shared" si="3"/>
        <v>44.76469838030863</v>
      </c>
      <c r="AC17" s="1044">
        <f t="shared" si="3"/>
        <v>43.66412213740458</v>
      </c>
      <c r="AD17" s="1044">
        <f t="shared" si="3"/>
        <v>46</v>
      </c>
      <c r="AE17" s="1044">
        <f t="shared" si="3"/>
        <v>50.57660626029654</v>
      </c>
      <c r="AF17" s="1044">
        <f t="shared" si="3"/>
        <v>55.42452830188679</v>
      </c>
      <c r="AG17" s="1044">
        <f t="shared" si="3"/>
        <v>49.54022988505747</v>
      </c>
      <c r="AH17" s="1044">
        <f t="shared" si="3"/>
        <v>34.638354346383544</v>
      </c>
      <c r="AI17" s="1044">
        <f t="shared" si="3"/>
        <v>39.6551724137931</v>
      </c>
      <c r="AJ17" s="1044">
        <f t="shared" si="3"/>
        <v>45.7707509881423</v>
      </c>
      <c r="AK17" s="1044">
        <f t="shared" si="3"/>
        <v>49.963154016212236</v>
      </c>
      <c r="AL17" s="1044">
        <f t="shared" si="3"/>
        <v>42.362836933664695</v>
      </c>
    </row>
    <row r="18" spans="13:35" ht="13.5">
      <c r="M18" s="1045"/>
      <c r="X18" s="1047"/>
      <c r="Y18" s="1047"/>
      <c r="Z18" s="1047"/>
      <c r="AA18" s="1047"/>
      <c r="AB18" s="1047"/>
      <c r="AC18" s="1047"/>
      <c r="AD18" s="1047"/>
      <c r="AE18" s="1047"/>
      <c r="AF18" s="1047"/>
      <c r="AG18" s="1047"/>
      <c r="AH18" s="1047"/>
      <c r="AI18" s="1047"/>
    </row>
    <row r="19" spans="24:35" ht="13.5">
      <c r="X19" s="1047"/>
      <c r="Y19" s="1047"/>
      <c r="Z19" s="1047"/>
      <c r="AA19" s="1047"/>
      <c r="AB19" s="1047"/>
      <c r="AC19" s="1047"/>
      <c r="AD19" s="1047"/>
      <c r="AE19" s="1047"/>
      <c r="AF19" s="1047"/>
      <c r="AG19" s="1047"/>
      <c r="AH19" s="1047"/>
      <c r="AI19" s="1047"/>
    </row>
    <row r="20" spans="23:35" ht="13.5">
      <c r="W20" s="972"/>
      <c r="X20" s="1047"/>
      <c r="Y20" s="1047"/>
      <c r="Z20" s="1047"/>
      <c r="AA20" s="1047"/>
      <c r="AB20" s="1047"/>
      <c r="AC20" s="1047"/>
      <c r="AD20" s="1047"/>
      <c r="AE20" s="1047"/>
      <c r="AF20" s="1047"/>
      <c r="AG20" s="1047"/>
      <c r="AH20" s="1047"/>
      <c r="AI20" s="1047"/>
    </row>
    <row r="21" spans="23:38" ht="13.5">
      <c r="W21" s="972"/>
      <c r="X21" s="1006"/>
      <c r="Y21" s="1006"/>
      <c r="Z21" s="1006"/>
      <c r="AA21" s="1006"/>
      <c r="AB21" s="1006"/>
      <c r="AC21" s="1006"/>
      <c r="AD21" s="1006"/>
      <c r="AE21" s="1006"/>
      <c r="AF21" s="1006"/>
      <c r="AG21" s="1006"/>
      <c r="AH21" s="1006"/>
      <c r="AI21" s="1006"/>
      <c r="AJ21" s="1006"/>
      <c r="AK21" s="1006"/>
      <c r="AL21" s="1006"/>
    </row>
    <row r="22" spans="23:38" ht="13.5">
      <c r="W22" s="972"/>
      <c r="X22" s="1006"/>
      <c r="Y22" s="1006"/>
      <c r="Z22" s="1006"/>
      <c r="AA22" s="1006"/>
      <c r="AB22" s="1006"/>
      <c r="AC22" s="1006"/>
      <c r="AD22" s="1006"/>
      <c r="AE22" s="1006"/>
      <c r="AF22" s="1006"/>
      <c r="AG22" s="1006"/>
      <c r="AH22" s="1006"/>
      <c r="AI22" s="1006"/>
      <c r="AJ22" s="1006"/>
      <c r="AK22" s="1006"/>
      <c r="AL22" s="1006"/>
    </row>
    <row r="23" spans="23:38" ht="13.5">
      <c r="W23" s="1021" t="s">
        <v>734</v>
      </c>
      <c r="X23" s="972"/>
      <c r="Y23" s="972"/>
      <c r="Z23" s="972"/>
      <c r="AA23" s="972"/>
      <c r="AB23" s="972"/>
      <c r="AC23" s="972"/>
      <c r="AD23" s="972"/>
      <c r="AE23" s="972"/>
      <c r="AF23" s="972"/>
      <c r="AG23" s="972"/>
      <c r="AH23" s="972"/>
      <c r="AI23" s="972"/>
      <c r="AJ23" s="972"/>
      <c r="AK23" s="972"/>
      <c r="AL23" s="972"/>
    </row>
    <row r="24" spans="23:38" ht="13.5">
      <c r="W24" s="1048"/>
      <c r="X24" s="1049" t="s">
        <v>721</v>
      </c>
      <c r="Y24" s="1049" t="s">
        <v>722</v>
      </c>
      <c r="Z24" s="1049" t="s">
        <v>723</v>
      </c>
      <c r="AA24" s="1049" t="s">
        <v>724</v>
      </c>
      <c r="AB24" s="1050" t="s">
        <v>725</v>
      </c>
      <c r="AC24" s="991"/>
      <c r="AD24" s="991"/>
      <c r="AE24" s="991"/>
      <c r="AF24" s="991"/>
      <c r="AG24" s="991"/>
      <c r="AH24" s="991"/>
      <c r="AI24" s="991"/>
      <c r="AJ24" s="991"/>
      <c r="AK24" s="991"/>
      <c r="AL24" s="991"/>
    </row>
    <row r="25" spans="23:28" ht="13.5">
      <c r="W25" s="1051" t="s">
        <v>726</v>
      </c>
      <c r="X25" s="1052">
        <f>C7</f>
        <v>4.954954954954955</v>
      </c>
      <c r="Y25" s="1052">
        <f>D7</f>
        <v>3.8736576733813295</v>
      </c>
      <c r="Z25" s="1052">
        <f>E7</f>
        <v>4.411897658439563</v>
      </c>
      <c r="AA25" s="1052">
        <f>F7</f>
        <v>4.909032718678451</v>
      </c>
      <c r="AB25" s="1053">
        <f>G7</f>
        <v>4.547346754703454</v>
      </c>
    </row>
    <row r="26" spans="23:28" ht="13.5">
      <c r="W26" s="1051" t="s">
        <v>718</v>
      </c>
      <c r="X26" s="1052">
        <f>J7</f>
        <v>3.411219120663515</v>
      </c>
      <c r="Y26" s="1052">
        <f>K7</f>
        <v>2.427811353892247</v>
      </c>
      <c r="Z26" s="1052">
        <f>L7</f>
        <v>3.072901252836145</v>
      </c>
      <c r="AA26" s="1052">
        <f>M7</f>
        <v>4.611717754004767</v>
      </c>
      <c r="AB26" s="1053">
        <f>N7</f>
        <v>3.3583021223470664</v>
      </c>
    </row>
    <row r="27" spans="23:28" ht="13.5">
      <c r="W27" s="1054" t="s">
        <v>719</v>
      </c>
      <c r="X27" s="1055">
        <f>Q7</f>
        <v>7.250023296990029</v>
      </c>
      <c r="Y27" s="1055">
        <f>R7</f>
        <v>5.919706113880871</v>
      </c>
      <c r="Z27" s="1055">
        <f>S7</f>
        <v>6.233291121429577</v>
      </c>
      <c r="AA27" s="1055">
        <f>T7</f>
        <v>5.757891085674644</v>
      </c>
      <c r="AB27" s="1056">
        <f>U7</f>
        <v>6.309513649276386</v>
      </c>
    </row>
    <row r="30" ht="13.5">
      <c r="W30" s="972" t="s">
        <v>735</v>
      </c>
    </row>
    <row r="31" spans="23:42" ht="13.5">
      <c r="W31" s="1048"/>
      <c r="X31" s="1049" t="s">
        <v>721</v>
      </c>
      <c r="Y31" s="1049" t="s">
        <v>722</v>
      </c>
      <c r="Z31" s="1049" t="s">
        <v>723</v>
      </c>
      <c r="AA31" s="1049" t="s">
        <v>724</v>
      </c>
      <c r="AB31" s="1050" t="s">
        <v>725</v>
      </c>
      <c r="AO31" s="991"/>
      <c r="AP31" s="991"/>
    </row>
    <row r="32" spans="23:28" ht="13.5">
      <c r="W32" s="1051" t="s">
        <v>726</v>
      </c>
      <c r="X32" s="1057">
        <f>C9</f>
        <v>39.50883239982766</v>
      </c>
      <c r="Y32" s="1057">
        <f>D9</f>
        <v>33.29161451814768</v>
      </c>
      <c r="Z32" s="1057">
        <f>E9</f>
        <v>31.967213114754102</v>
      </c>
      <c r="AA32" s="1057">
        <f>F9</f>
        <v>31.19358074222668</v>
      </c>
      <c r="AB32" s="1058">
        <f>G9</f>
        <v>34.26573426573427</v>
      </c>
    </row>
    <row r="33" spans="23:28" ht="13.5">
      <c r="W33" s="1051" t="s">
        <v>718</v>
      </c>
      <c r="X33" s="1057">
        <f>J9</f>
        <v>44.44444444444444</v>
      </c>
      <c r="Y33" s="1057">
        <f>K9</f>
        <v>35.74468085106383</v>
      </c>
      <c r="Z33" s="1057">
        <f>L9</f>
        <v>34.67094703049759</v>
      </c>
      <c r="AA33" s="1057">
        <f>M9</f>
        <v>35.09615384615385</v>
      </c>
      <c r="AB33" s="1058">
        <f>N9</f>
        <v>37.76951672862454</v>
      </c>
    </row>
    <row r="34" spans="23:28" ht="13.5">
      <c r="W34" s="1054" t="s">
        <v>719</v>
      </c>
      <c r="X34" s="1059">
        <f>Q9</f>
        <v>37.08226221079691</v>
      </c>
      <c r="Y34" s="1059">
        <f>R9</f>
        <v>32.269503546099294</v>
      </c>
      <c r="Z34" s="1059">
        <f>S9</f>
        <v>30.699774266365687</v>
      </c>
      <c r="AA34" s="1059">
        <f>T9</f>
        <v>28.399311531841654</v>
      </c>
      <c r="AB34" s="1060">
        <f>U9</f>
        <v>32.44444444444444</v>
      </c>
    </row>
    <row r="36" spans="23:38" ht="13.5">
      <c r="W36" s="972" t="s">
        <v>745</v>
      </c>
      <c r="AC36" s="972"/>
      <c r="AD36" s="972"/>
      <c r="AE36" s="972"/>
      <c r="AF36" s="972"/>
      <c r="AG36" s="972"/>
      <c r="AH36" s="972"/>
      <c r="AI36" s="972"/>
      <c r="AJ36" s="972"/>
      <c r="AK36" s="972"/>
      <c r="AL36" s="972"/>
    </row>
    <row r="37" spans="23:40" ht="13.5">
      <c r="W37" s="1048"/>
      <c r="X37" s="1049" t="s">
        <v>721</v>
      </c>
      <c r="Y37" s="1049" t="s">
        <v>722</v>
      </c>
      <c r="Z37" s="1049" t="s">
        <v>723</v>
      </c>
      <c r="AA37" s="1049" t="s">
        <v>724</v>
      </c>
      <c r="AB37" s="1050" t="s">
        <v>725</v>
      </c>
      <c r="AC37" s="991"/>
      <c r="AD37" s="1554"/>
      <c r="AE37" s="1554"/>
      <c r="AF37" s="1554"/>
      <c r="AG37" s="1555"/>
      <c r="AL37" s="991"/>
      <c r="AM37" s="991"/>
      <c r="AN37" s="991"/>
    </row>
    <row r="38" spans="23:33" ht="13.5">
      <c r="W38" s="1051" t="s">
        <v>726</v>
      </c>
      <c r="X38" s="1061">
        <f>C14</f>
        <v>33.86471348556657</v>
      </c>
      <c r="Y38" s="1061">
        <f>D14</f>
        <v>38.92365456821027</v>
      </c>
      <c r="Z38" s="1061">
        <f>E14</f>
        <v>45.74795081967213</v>
      </c>
      <c r="AA38" s="1061">
        <f>F14</f>
        <v>49.89969909729188</v>
      </c>
      <c r="AB38" s="1062">
        <f>G14</f>
        <v>41.90718372536554</v>
      </c>
      <c r="AC38" s="972"/>
      <c r="AD38" s="972"/>
      <c r="AE38" s="972"/>
      <c r="AF38" s="972"/>
      <c r="AG38" s="972"/>
    </row>
    <row r="39" spans="23:28" ht="13.5">
      <c r="W39" s="1051" t="s">
        <v>718</v>
      </c>
      <c r="X39" s="1061">
        <f>J14</f>
        <v>38.82352941176471</v>
      </c>
      <c r="Y39" s="1061">
        <f>K14</f>
        <v>44.680851063829785</v>
      </c>
      <c r="Z39" s="1061">
        <f>L14</f>
        <v>49.919743178170144</v>
      </c>
      <c r="AA39" s="1061">
        <f>M14</f>
        <v>52.644230769230774</v>
      </c>
      <c r="AB39" s="1062">
        <f>N14</f>
        <v>46.69144981412639</v>
      </c>
    </row>
    <row r="40" spans="23:28" ht="13.5">
      <c r="W40" s="1054" t="s">
        <v>719</v>
      </c>
      <c r="X40" s="1063">
        <f>Q14</f>
        <v>31.426735218509</v>
      </c>
      <c r="Y40" s="1063">
        <f>R14</f>
        <v>36.52482269503546</v>
      </c>
      <c r="Z40" s="1063">
        <f>S14</f>
        <v>43.792325056433405</v>
      </c>
      <c r="AA40" s="1063">
        <f>T14</f>
        <v>47.93459552495697</v>
      </c>
      <c r="AB40" s="1064">
        <f>U14</f>
        <v>39.42028985507247</v>
      </c>
    </row>
    <row r="41" ht="13.5">
      <c r="W41" s="972"/>
    </row>
    <row r="42" ht="13.5">
      <c r="X42" s="972"/>
    </row>
    <row r="44" spans="29:33" ht="13.5">
      <c r="AC44" s="991"/>
      <c r="AD44" s="1554"/>
      <c r="AE44" s="1554"/>
      <c r="AF44" s="1554"/>
      <c r="AG44" s="1555"/>
    </row>
    <row r="45" spans="32:33" ht="13.5">
      <c r="AF45" s="972"/>
      <c r="AG45" s="972"/>
    </row>
    <row r="46" spans="30:31" ht="13.5">
      <c r="AD46" s="1552"/>
      <c r="AE46" s="972"/>
    </row>
    <row r="47" spans="30:31" ht="13.5">
      <c r="AD47" s="1553"/>
      <c r="AE47" s="972"/>
    </row>
    <row r="48" spans="30:31" ht="13.5">
      <c r="AD48" s="1553"/>
      <c r="AE48" s="972"/>
    </row>
    <row r="49" spans="30:31" ht="13.5">
      <c r="AD49" s="1552"/>
      <c r="AE49" s="972"/>
    </row>
    <row r="50" spans="30:31" ht="13.5">
      <c r="AD50" s="1553"/>
      <c r="AE50" s="972"/>
    </row>
    <row r="51" spans="30:31" ht="13.5">
      <c r="AD51" s="1553"/>
      <c r="AE51" s="972"/>
    </row>
    <row r="52" spans="30:31" ht="13.5">
      <c r="AD52" s="1552"/>
      <c r="AE52" s="972"/>
    </row>
    <row r="53" spans="30:31" ht="13.5">
      <c r="AD53" s="1553"/>
      <c r="AE53" s="972"/>
    </row>
    <row r="54" spans="30:31" ht="13.5">
      <c r="AD54" s="1553"/>
      <c r="AE54" s="972"/>
    </row>
    <row r="55" spans="30:31" ht="13.5">
      <c r="AD55" s="1552"/>
      <c r="AE55" s="972"/>
    </row>
    <row r="56" spans="30:31" ht="13.5">
      <c r="AD56" s="1553"/>
      <c r="AE56" s="972"/>
    </row>
    <row r="57" spans="30:31" ht="13.5">
      <c r="AD57" s="1553"/>
      <c r="AE57" s="972"/>
    </row>
    <row r="58" spans="30:31" ht="13.5">
      <c r="AD58" s="1552"/>
      <c r="AE58" s="972"/>
    </row>
    <row r="59" spans="30:31" ht="13.5">
      <c r="AD59" s="1553"/>
      <c r="AE59" s="972"/>
    </row>
    <row r="60" spans="30:31" ht="13.5">
      <c r="AD60" s="1553"/>
      <c r="AE60" s="972"/>
    </row>
    <row r="68" spans="4:11" ht="13.5">
      <c r="D68" s="972" t="s">
        <v>746</v>
      </c>
      <c r="E68" s="972"/>
      <c r="F68" s="972"/>
      <c r="G68" s="1065"/>
      <c r="H68" s="1065"/>
      <c r="I68" s="1065"/>
      <c r="J68" s="972"/>
      <c r="K68" s="972"/>
    </row>
    <row r="69" spans="4:21" ht="13.5">
      <c r="D69" s="1066"/>
      <c r="E69" s="1067" t="s">
        <v>747</v>
      </c>
      <c r="F69" s="1067" t="s">
        <v>748</v>
      </c>
      <c r="G69" s="1067" t="s">
        <v>749</v>
      </c>
      <c r="H69" s="1067"/>
      <c r="I69" s="1067"/>
      <c r="J69" s="1067" t="s">
        <v>750</v>
      </c>
      <c r="K69" s="1067" t="s">
        <v>4</v>
      </c>
      <c r="L69" s="1067" t="s">
        <v>4</v>
      </c>
      <c r="N69" s="991" t="s">
        <v>751</v>
      </c>
      <c r="O69" s="991"/>
      <c r="P69" s="991"/>
      <c r="Q69" s="1068"/>
      <c r="R69" s="1068"/>
      <c r="S69" s="1068"/>
      <c r="T69" s="1068"/>
      <c r="U69" s="1068"/>
    </row>
    <row r="70" spans="4:21" ht="13.5">
      <c r="D70" s="1067" t="s">
        <v>718</v>
      </c>
      <c r="E70" s="1069">
        <v>33.140655105973025</v>
      </c>
      <c r="F70" s="1069">
        <v>30.62330623306233</v>
      </c>
      <c r="G70" s="1069">
        <v>29.898989898989896</v>
      </c>
      <c r="H70" s="1069"/>
      <c r="I70" s="1069"/>
      <c r="J70" s="1069">
        <v>31.25</v>
      </c>
      <c r="L70" s="1069">
        <v>31.29080863887494</v>
      </c>
      <c r="N70" s="1067"/>
      <c r="O70" s="1067"/>
      <c r="P70" s="1067"/>
      <c r="Q70" s="1067" t="s">
        <v>747</v>
      </c>
      <c r="R70" s="1067" t="s">
        <v>748</v>
      </c>
      <c r="S70" s="1067" t="s">
        <v>749</v>
      </c>
      <c r="T70" s="1067" t="s">
        <v>750</v>
      </c>
      <c r="U70" s="1067" t="s">
        <v>4</v>
      </c>
    </row>
    <row r="71" spans="4:21" ht="13.5">
      <c r="D71" s="1067" t="s">
        <v>719</v>
      </c>
      <c r="E71" s="1069">
        <v>31.177829099307157</v>
      </c>
      <c r="F71" s="1069">
        <v>31.5606936416185</v>
      </c>
      <c r="G71" s="1069">
        <v>34.24015009380863</v>
      </c>
      <c r="H71" s="1069"/>
      <c r="I71" s="1069"/>
      <c r="J71" s="1069">
        <v>31.6043425814234</v>
      </c>
      <c r="K71" s="1069">
        <v>31.334308467414267</v>
      </c>
      <c r="L71" s="1069">
        <v>32.15077605321508</v>
      </c>
      <c r="N71" s="1067" t="s">
        <v>718</v>
      </c>
      <c r="O71" s="1067"/>
      <c r="P71" s="1067"/>
      <c r="Q71" s="1070">
        <v>2.8804244836081105</v>
      </c>
      <c r="R71" s="1070">
        <v>2.540261318748101</v>
      </c>
      <c r="S71" s="1070">
        <v>2.7824858757062145</v>
      </c>
      <c r="T71" s="1070">
        <v>4.034612730264904</v>
      </c>
      <c r="U71" s="1070">
        <v>3.0615662029881507</v>
      </c>
    </row>
    <row r="72" spans="4:21" ht="13.5">
      <c r="D72" s="1067" t="s">
        <v>725</v>
      </c>
      <c r="E72" s="1069">
        <v>31.121898597626753</v>
      </c>
      <c r="F72" s="1069">
        <v>30.78149920255183</v>
      </c>
      <c r="G72" s="1069">
        <v>32.36593059936909</v>
      </c>
      <c r="H72" s="1069"/>
      <c r="I72" s="1069"/>
      <c r="J72" s="1069">
        <v>30.958904109589042</v>
      </c>
      <c r="L72" s="1069">
        <v>31.334308467414267</v>
      </c>
      <c r="N72" s="1067" t="s">
        <v>719</v>
      </c>
      <c r="O72" s="1067"/>
      <c r="P72" s="1067"/>
      <c r="Q72" s="1070">
        <v>7.0875234566713186</v>
      </c>
      <c r="R72" s="1070">
        <v>5.796928937031306</v>
      </c>
      <c r="S72" s="1070">
        <v>5.846810023102897</v>
      </c>
      <c r="T72" s="1070">
        <v>5.107310370966978</v>
      </c>
      <c r="U72" s="1070">
        <v>5.961822660098522</v>
      </c>
    </row>
    <row r="73" spans="5:21" ht="13.5">
      <c r="E73" s="1071"/>
      <c r="F73" s="1071"/>
      <c r="G73" s="1071"/>
      <c r="H73" s="1071"/>
      <c r="I73" s="1071"/>
      <c r="J73" s="1071"/>
      <c r="L73" s="1071"/>
      <c r="N73" s="1067" t="s">
        <v>725</v>
      </c>
      <c r="O73" s="1067"/>
      <c r="P73" s="1067"/>
      <c r="Q73" s="1070">
        <v>5.002711496746204</v>
      </c>
      <c r="R73" s="1070">
        <v>4.266758178906429</v>
      </c>
      <c r="S73" s="1070">
        <v>4.297036152426446</v>
      </c>
      <c r="T73" s="1070">
        <v>4.644029105435868</v>
      </c>
      <c r="U73" s="1070">
        <v>4.56455092540025</v>
      </c>
    </row>
    <row r="74" spans="4:21" ht="13.5">
      <c r="D74" s="1021" t="s">
        <v>752</v>
      </c>
      <c r="E74" s="1071"/>
      <c r="F74" s="1072"/>
      <c r="G74" s="1073"/>
      <c r="H74" s="1073"/>
      <c r="I74" s="1073"/>
      <c r="J74" s="1071"/>
      <c r="L74" s="1071"/>
      <c r="R74" s="1068"/>
      <c r="S74" s="1068"/>
      <c r="T74" s="1068"/>
      <c r="U74" s="1068"/>
    </row>
    <row r="75" spans="4:21" ht="13.5">
      <c r="D75" s="1066"/>
      <c r="E75" s="1074" t="s">
        <v>747</v>
      </c>
      <c r="F75" s="1074" t="s">
        <v>748</v>
      </c>
      <c r="G75" s="1074" t="s">
        <v>749</v>
      </c>
      <c r="H75" s="1074"/>
      <c r="I75" s="1074"/>
      <c r="J75" s="1074" t="s">
        <v>750</v>
      </c>
      <c r="K75" s="1067" t="s">
        <v>4</v>
      </c>
      <c r="L75" s="1074" t="s">
        <v>4</v>
      </c>
      <c r="N75" s="991" t="s">
        <v>751</v>
      </c>
      <c r="O75" s="991"/>
      <c r="P75" s="991"/>
      <c r="Q75" s="1068"/>
      <c r="R75" s="1068"/>
      <c r="S75" s="1068"/>
      <c r="T75" s="1068"/>
      <c r="U75" s="1068"/>
    </row>
    <row r="76" spans="4:21" ht="13.5">
      <c r="D76" s="1067" t="s">
        <v>718</v>
      </c>
      <c r="E76" s="1069">
        <v>59.77443609022557</v>
      </c>
      <c r="F76" s="1069">
        <v>55.82010582010582</v>
      </c>
      <c r="G76" s="1069">
        <v>53.663366336633665</v>
      </c>
      <c r="H76" s="1069"/>
      <c r="I76" s="1069"/>
      <c r="J76" s="1069">
        <v>46.986089644513136</v>
      </c>
      <c r="L76" s="1069">
        <v>53.54025218234724</v>
      </c>
      <c r="N76" s="1067"/>
      <c r="O76" s="1067"/>
      <c r="P76" s="1067"/>
      <c r="Q76" s="1067" t="s">
        <v>4</v>
      </c>
      <c r="R76" s="1068"/>
      <c r="S76" s="1068"/>
      <c r="T76" s="1068"/>
      <c r="U76" s="1068"/>
    </row>
    <row r="77" spans="4:21" ht="13.5">
      <c r="D77" s="1067" t="s">
        <v>719</v>
      </c>
      <c r="E77" s="1069">
        <v>58.56929955290611</v>
      </c>
      <c r="F77" s="1069">
        <v>58.01781737193764</v>
      </c>
      <c r="G77" s="1069">
        <v>51.88172043010753</v>
      </c>
      <c r="H77" s="1069"/>
      <c r="I77" s="1069"/>
      <c r="J77" s="1069">
        <v>46.54017857142857</v>
      </c>
      <c r="K77" s="1069">
        <v>53.093345800218174</v>
      </c>
      <c r="L77" s="1069">
        <v>54.162746942615236</v>
      </c>
      <c r="N77" s="1067" t="s">
        <v>718</v>
      </c>
      <c r="O77" s="1067"/>
      <c r="P77" s="1067"/>
      <c r="Q77" s="1070">
        <v>3.0615662029881507</v>
      </c>
      <c r="R77" s="1068"/>
      <c r="S77" s="1068"/>
      <c r="T77" s="1068"/>
      <c r="U77" s="1068"/>
    </row>
    <row r="78" spans="4:21" ht="13.5">
      <c r="D78" s="1067" t="s">
        <v>725</v>
      </c>
      <c r="E78" s="1069">
        <v>57.80104712041884</v>
      </c>
      <c r="F78" s="1069">
        <v>56.481481481481474</v>
      </c>
      <c r="G78" s="1069">
        <v>51.671732522796354</v>
      </c>
      <c r="H78" s="1069"/>
      <c r="I78" s="1069"/>
      <c r="J78" s="1069">
        <v>46.04086845466156</v>
      </c>
      <c r="L78" s="1069">
        <v>53.093345800218174</v>
      </c>
      <c r="N78" s="1067" t="s">
        <v>719</v>
      </c>
      <c r="O78" s="1067"/>
      <c r="P78" s="1067"/>
      <c r="Q78" s="1070">
        <v>5.961822660098522</v>
      </c>
      <c r="R78" s="1068"/>
      <c r="S78" s="1068"/>
      <c r="T78" s="1068"/>
      <c r="U78" s="1068"/>
    </row>
    <row r="79" spans="5:17" ht="13.5">
      <c r="E79" s="1071"/>
      <c r="F79" s="1071"/>
      <c r="G79" s="1071"/>
      <c r="H79" s="1071"/>
      <c r="I79" s="1071"/>
      <c r="J79" s="1071"/>
      <c r="L79" s="1071"/>
      <c r="N79" s="1067" t="s">
        <v>725</v>
      </c>
      <c r="O79" s="1067"/>
      <c r="P79" s="1067"/>
      <c r="Q79" s="1070">
        <v>4.56455092540025</v>
      </c>
    </row>
    <row r="80" spans="5:12" ht="13.5">
      <c r="E80" s="1071"/>
      <c r="F80" s="1071"/>
      <c r="G80" s="1071"/>
      <c r="H80" s="1071"/>
      <c r="I80" s="1071"/>
      <c r="J80" s="1071"/>
      <c r="L80" s="1071"/>
    </row>
    <row r="81" spans="5:12" ht="13.5">
      <c r="E81" s="1071"/>
      <c r="F81" s="1071"/>
      <c r="G81" s="1071"/>
      <c r="H81" s="1071"/>
      <c r="I81" s="1071"/>
      <c r="J81" s="1071"/>
      <c r="L81" s="1071"/>
    </row>
    <row r="82" spans="4:12" ht="13.5">
      <c r="D82" s="1021" t="s">
        <v>753</v>
      </c>
      <c r="E82" s="1071"/>
      <c r="F82" s="1072"/>
      <c r="G82" s="1073"/>
      <c r="H82" s="1073"/>
      <c r="I82" s="1073"/>
      <c r="J82" s="1071"/>
      <c r="L82" s="1071"/>
    </row>
    <row r="83" spans="4:12" ht="13.5">
      <c r="D83" s="1075"/>
      <c r="E83" s="1076" t="s">
        <v>747</v>
      </c>
      <c r="F83" s="1077" t="s">
        <v>748</v>
      </c>
      <c r="G83" s="1077" t="s">
        <v>749</v>
      </c>
      <c r="H83" s="1077"/>
      <c r="I83" s="1077"/>
      <c r="J83" s="1077" t="s">
        <v>750</v>
      </c>
      <c r="K83" s="1067" t="s">
        <v>4</v>
      </c>
      <c r="L83" s="1077" t="s">
        <v>4</v>
      </c>
    </row>
    <row r="84" spans="4:12" ht="13.5">
      <c r="D84" s="1067" t="s">
        <v>718</v>
      </c>
      <c r="E84" s="1069">
        <v>46.494464944649444</v>
      </c>
      <c r="F84" s="1069">
        <v>41.09947643979058</v>
      </c>
      <c r="G84" s="1069">
        <v>40.354330708661415</v>
      </c>
      <c r="H84" s="1069"/>
      <c r="I84" s="1069"/>
      <c r="J84" s="1069">
        <v>41.246290801186944</v>
      </c>
      <c r="L84" s="1069">
        <v>42.35517568850902</v>
      </c>
    </row>
    <row r="85" spans="4:12" ht="13.5">
      <c r="D85" s="1067" t="s">
        <v>719</v>
      </c>
      <c r="E85" s="1069">
        <v>37.730287398673546</v>
      </c>
      <c r="F85" s="1069">
        <v>39.67032967032967</v>
      </c>
      <c r="G85" s="1069">
        <v>35.60673162090345</v>
      </c>
      <c r="H85" s="1069"/>
      <c r="I85" s="1069"/>
      <c r="J85" s="1069">
        <v>30.638297872340424</v>
      </c>
      <c r="K85" s="1069">
        <v>38.10928283141881</v>
      </c>
      <c r="L85" s="1069">
        <v>36.04704797047971</v>
      </c>
    </row>
    <row r="86" spans="4:12" ht="13.5">
      <c r="D86" s="1067" t="s">
        <v>725</v>
      </c>
      <c r="E86" s="1069">
        <v>40.23170089520801</v>
      </c>
      <c r="F86" s="1069">
        <v>40.092879256965944</v>
      </c>
      <c r="G86" s="1069">
        <v>37.08002443494197</v>
      </c>
      <c r="H86" s="1069"/>
      <c r="I86" s="1069"/>
      <c r="J86" s="1069">
        <v>35.06815365551425</v>
      </c>
      <c r="L86" s="1069">
        <v>38.10928283141881</v>
      </c>
    </row>
    <row r="87" spans="5:11" ht="13.5">
      <c r="E87" s="1071"/>
      <c r="F87" s="1071"/>
      <c r="G87" s="1071"/>
      <c r="H87" s="1071"/>
      <c r="I87" s="1071"/>
      <c r="J87" s="1071"/>
      <c r="K87" s="1071"/>
    </row>
    <row r="88" spans="4:11" ht="13.5">
      <c r="D88" s="1021" t="s">
        <v>754</v>
      </c>
      <c r="E88" s="1071"/>
      <c r="F88" s="1071"/>
      <c r="G88" s="1071"/>
      <c r="H88" s="1071"/>
      <c r="I88" s="1071"/>
      <c r="J88" s="1071"/>
      <c r="K88" s="1071"/>
    </row>
    <row r="89" spans="4:11" ht="13.5">
      <c r="D89" s="1075" t="s">
        <v>755</v>
      </c>
      <c r="E89" s="1078" t="s">
        <v>747</v>
      </c>
      <c r="F89" s="1079" t="s">
        <v>748</v>
      </c>
      <c r="G89" s="1079" t="s">
        <v>749</v>
      </c>
      <c r="H89" s="1079"/>
      <c r="I89" s="1079"/>
      <c r="J89" s="1079" t="s">
        <v>750</v>
      </c>
      <c r="K89" s="1079" t="s">
        <v>4</v>
      </c>
    </row>
    <row r="90" spans="4:11" ht="13.5">
      <c r="D90" s="1075" t="s">
        <v>756</v>
      </c>
      <c r="E90" s="1080">
        <v>6.677099634846114</v>
      </c>
      <c r="F90" s="1080">
        <v>9.350850077279754</v>
      </c>
      <c r="G90" s="1080">
        <v>13.989004276114844</v>
      </c>
      <c r="H90" s="1080"/>
      <c r="I90" s="1080"/>
      <c r="J90" s="1080">
        <v>16.760828625235405</v>
      </c>
      <c r="K90" s="1080">
        <v>11.566526936811055</v>
      </c>
    </row>
    <row r="91" spans="4:11" ht="13.5">
      <c r="D91" s="1075" t="s">
        <v>757</v>
      </c>
      <c r="E91" s="1080">
        <v>29.629629629629626</v>
      </c>
      <c r="F91" s="1080">
        <v>32.07109737248841</v>
      </c>
      <c r="G91" s="1080">
        <v>31.09346365302382</v>
      </c>
      <c r="H91" s="1080"/>
      <c r="I91" s="1080"/>
      <c r="J91" s="1080">
        <v>33.961079723791585</v>
      </c>
      <c r="K91" s="1080">
        <v>31.563421828908556</v>
      </c>
    </row>
    <row r="92" spans="4:11" ht="13.5">
      <c r="D92" s="1075" t="s">
        <v>754</v>
      </c>
      <c r="E92" s="1080">
        <v>36.020671834625325</v>
      </c>
      <c r="F92" s="1080">
        <v>36.890243902439025</v>
      </c>
      <c r="G92" s="1080">
        <v>44.49127031908489</v>
      </c>
      <c r="H92" s="1080"/>
      <c r="I92" s="1080"/>
      <c r="J92" s="1080">
        <v>49.78619425778864</v>
      </c>
      <c r="K92" s="1080">
        <v>41.78762414056531</v>
      </c>
    </row>
  </sheetData>
  <sheetProtection selectLockedCells="1"/>
  <mergeCells count="13">
    <mergeCell ref="A1:M1"/>
    <mergeCell ref="C3:G3"/>
    <mergeCell ref="J3:N3"/>
    <mergeCell ref="Q3:U3"/>
    <mergeCell ref="AF37:AG37"/>
    <mergeCell ref="AD44:AE44"/>
    <mergeCell ref="AF44:AG44"/>
    <mergeCell ref="AD37:AE37"/>
    <mergeCell ref="AD58:AD60"/>
    <mergeCell ref="AD46:AD48"/>
    <mergeCell ref="AD49:AD51"/>
    <mergeCell ref="AD52:AD54"/>
    <mergeCell ref="AD55:AD57"/>
  </mergeCells>
  <printOptions/>
  <pageMargins left="0.7874015748031497" right="0.3937007874015748" top="0.7874015748031497" bottom="0.3937007874015748" header="0.5118110236220472" footer="0.5118110236220472"/>
  <pageSetup horizontalDpi="600" verticalDpi="600" orientation="landscape" paperSize="9" r:id="rId2"/>
  <headerFooter alignWithMargins="0">
    <oddFooter>&amp;C-12-</oddFoot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Z42"/>
  <sheetViews>
    <sheetView zoomScaleSheetLayoutView="90" workbookViewId="0" topLeftCell="A1">
      <pane xSplit="3" ySplit="3" topLeftCell="D4" activePane="bottomRight" state="frozen"/>
      <selection pane="topLeft" activeCell="C5" sqref="C5"/>
      <selection pane="topRight" activeCell="C5" sqref="C5"/>
      <selection pane="bottomLeft" activeCell="C5" sqref="C5"/>
      <selection pane="bottomRight" activeCell="D4" sqref="D4"/>
    </sheetView>
  </sheetViews>
  <sheetFormatPr defaultColWidth="9.00390625" defaultRowHeight="13.5"/>
  <cols>
    <col min="1" max="1" width="0.74609375" style="1093" customWidth="1"/>
    <col min="2" max="2" width="1.12109375" style="1093" customWidth="1"/>
    <col min="3" max="3" width="7.50390625" style="1093" customWidth="1"/>
    <col min="4" max="7" width="6.75390625" style="1165" customWidth="1"/>
    <col min="8" max="9" width="7.25390625" style="1165" customWidth="1"/>
    <col min="10" max="10" width="1.12109375" style="1165" customWidth="1"/>
    <col min="11" max="16" width="6.75390625" style="1166" customWidth="1"/>
    <col min="17" max="17" width="1.12109375" style="1166" customWidth="1"/>
    <col min="18" max="23" width="6.75390625" style="1165" customWidth="1"/>
    <col min="24" max="16384" width="9.00390625" style="1093" customWidth="1"/>
  </cols>
  <sheetData>
    <row r="1" spans="1:23" s="1085" customFormat="1" ht="18.75" customHeight="1" thickBot="1">
      <c r="A1" s="1081" t="s">
        <v>237</v>
      </c>
      <c r="B1" s="1081"/>
      <c r="C1" s="1081"/>
      <c r="D1" s="1082"/>
      <c r="E1" s="1082"/>
      <c r="F1" s="1082"/>
      <c r="G1" s="1082"/>
      <c r="H1" s="1082"/>
      <c r="I1" s="1082"/>
      <c r="J1" s="1082"/>
      <c r="K1" s="1083"/>
      <c r="L1" s="1083"/>
      <c r="M1" s="1083"/>
      <c r="N1" s="1083"/>
      <c r="O1" s="1083"/>
      <c r="P1" s="1083"/>
      <c r="Q1" s="1083"/>
      <c r="R1" s="1082"/>
      <c r="S1" s="1082"/>
      <c r="T1" s="1082"/>
      <c r="U1" s="1082"/>
      <c r="V1" s="1082"/>
      <c r="W1" s="1084" t="s">
        <v>758</v>
      </c>
    </row>
    <row r="2" spans="1:23" ht="15.75" customHeight="1">
      <c r="A2" s="1086"/>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1:23" s="1099" customFormat="1" ht="17.25" customHeight="1">
      <c r="A3" s="1094"/>
      <c r="B3" s="1095"/>
      <c r="C3" s="1096" t="s">
        <v>239</v>
      </c>
      <c r="D3" s="1097" t="s">
        <v>721</v>
      </c>
      <c r="E3" s="1097" t="s">
        <v>722</v>
      </c>
      <c r="F3" s="1097" t="s">
        <v>723</v>
      </c>
      <c r="G3" s="1097" t="s">
        <v>724</v>
      </c>
      <c r="H3" s="1097" t="s">
        <v>725</v>
      </c>
      <c r="I3" s="1098" t="s">
        <v>796</v>
      </c>
      <c r="J3" s="1097"/>
      <c r="K3" s="1097" t="s">
        <v>721</v>
      </c>
      <c r="L3" s="1097" t="s">
        <v>722</v>
      </c>
      <c r="M3" s="1097" t="s">
        <v>723</v>
      </c>
      <c r="N3" s="1097" t="s">
        <v>724</v>
      </c>
      <c r="O3" s="1097" t="s">
        <v>725</v>
      </c>
      <c r="P3" s="1098" t="s">
        <v>796</v>
      </c>
      <c r="Q3" s="1097"/>
      <c r="R3" s="1097" t="s">
        <v>721</v>
      </c>
      <c r="S3" s="1097" t="s">
        <v>722</v>
      </c>
      <c r="T3" s="1097" t="s">
        <v>723</v>
      </c>
      <c r="U3" s="1097" t="s">
        <v>724</v>
      </c>
      <c r="V3" s="1097" t="s">
        <v>725</v>
      </c>
      <c r="W3" s="1098" t="s">
        <v>796</v>
      </c>
    </row>
    <row r="4" spans="1:23" s="1108" customFormat="1" ht="12" customHeight="1">
      <c r="A4" s="1100"/>
      <c r="B4" s="1101">
        <v>1</v>
      </c>
      <c r="C4" s="1102" t="s">
        <v>797</v>
      </c>
      <c r="D4" s="1103">
        <v>295</v>
      </c>
      <c r="E4" s="1103">
        <v>285</v>
      </c>
      <c r="F4" s="1103">
        <v>323</v>
      </c>
      <c r="G4" s="1103">
        <v>410</v>
      </c>
      <c r="H4" s="1103">
        <v>1313</v>
      </c>
      <c r="I4" s="1104" t="s">
        <v>798</v>
      </c>
      <c r="J4" s="1105"/>
      <c r="K4" s="1106">
        <v>154</v>
      </c>
      <c r="L4" s="1106">
        <v>141</v>
      </c>
      <c r="M4" s="1106">
        <v>167</v>
      </c>
      <c r="N4" s="1106">
        <v>196</v>
      </c>
      <c r="O4" s="1106">
        <f>IF(SUM(K4:N4)=0,"",SUM(K4:N4))</f>
        <v>658</v>
      </c>
      <c r="P4" s="1104" t="s">
        <v>798</v>
      </c>
      <c r="Q4" s="1105"/>
      <c r="R4" s="1107">
        <v>141</v>
      </c>
      <c r="S4" s="1107">
        <v>144</v>
      </c>
      <c r="T4" s="1107">
        <v>156</v>
      </c>
      <c r="U4" s="1107">
        <v>214</v>
      </c>
      <c r="V4" s="1107">
        <f>IF(SUM(R4:U4)=0,"",SUM(R4:U4))</f>
        <v>655</v>
      </c>
      <c r="W4" s="1104" t="s">
        <v>798</v>
      </c>
    </row>
    <row r="5" spans="1:23" s="1108" customFormat="1" ht="12" customHeight="1">
      <c r="A5" s="1109"/>
      <c r="B5" s="1110">
        <v>2</v>
      </c>
      <c r="C5" s="1111" t="s">
        <v>799</v>
      </c>
      <c r="D5" s="1112">
        <v>128</v>
      </c>
      <c r="E5" s="1112">
        <v>154</v>
      </c>
      <c r="F5" s="1112">
        <v>181</v>
      </c>
      <c r="G5" s="1112">
        <v>194</v>
      </c>
      <c r="H5" s="1112">
        <v>657</v>
      </c>
      <c r="I5" s="1113" t="s">
        <v>800</v>
      </c>
      <c r="J5" s="1114"/>
      <c r="K5" s="1115">
        <v>71</v>
      </c>
      <c r="L5" s="1115">
        <v>74</v>
      </c>
      <c r="M5" s="1115">
        <v>83</v>
      </c>
      <c r="N5" s="1115">
        <v>96</v>
      </c>
      <c r="O5" s="1115">
        <f>IF(SUM(K5:N5)=0,"",SUM(K5:N5))</f>
        <v>324</v>
      </c>
      <c r="P5" s="1113" t="s">
        <v>800</v>
      </c>
      <c r="Q5" s="1114"/>
      <c r="R5" s="1116">
        <v>57</v>
      </c>
      <c r="S5" s="1116">
        <v>80</v>
      </c>
      <c r="T5" s="1116">
        <v>98</v>
      </c>
      <c r="U5" s="1116">
        <v>98</v>
      </c>
      <c r="V5" s="1116">
        <f>IF(SUM(R5:U5)=0,"",SUM(R5:U5))</f>
        <v>333</v>
      </c>
      <c r="W5" s="1113" t="s">
        <v>800</v>
      </c>
    </row>
    <row r="6" spans="1:23" s="1108" customFormat="1" ht="12" customHeight="1">
      <c r="A6" s="1109"/>
      <c r="B6" s="1110">
        <v>3</v>
      </c>
      <c r="C6" s="1111" t="s">
        <v>801</v>
      </c>
      <c r="D6" s="1117">
        <v>100</v>
      </c>
      <c r="E6" s="1117">
        <v>64</v>
      </c>
      <c r="F6" s="1117">
        <v>82</v>
      </c>
      <c r="G6" s="1117">
        <v>97</v>
      </c>
      <c r="H6" s="1117">
        <v>343</v>
      </c>
      <c r="I6" s="1113" t="s">
        <v>760</v>
      </c>
      <c r="J6" s="1114"/>
      <c r="K6" s="1118" t="s">
        <v>761</v>
      </c>
      <c r="L6" s="1118" t="s">
        <v>761</v>
      </c>
      <c r="M6" s="1118" t="s">
        <v>761</v>
      </c>
      <c r="N6" s="1118" t="s">
        <v>761</v>
      </c>
      <c r="O6" s="1118" t="s">
        <v>761</v>
      </c>
      <c r="P6" s="1118" t="s">
        <v>760</v>
      </c>
      <c r="Q6" s="1118"/>
      <c r="R6" s="1118" t="s">
        <v>761</v>
      </c>
      <c r="S6" s="1118" t="s">
        <v>761</v>
      </c>
      <c r="T6" s="1118" t="s">
        <v>761</v>
      </c>
      <c r="U6" s="1118" t="s">
        <v>761</v>
      </c>
      <c r="V6" s="1118" t="s">
        <v>761</v>
      </c>
      <c r="W6" s="1118" t="s">
        <v>760</v>
      </c>
    </row>
    <row r="7" spans="1:23" s="1108" customFormat="1" ht="12" customHeight="1">
      <c r="A7" s="1109"/>
      <c r="B7" s="1110">
        <v>4</v>
      </c>
      <c r="C7" s="1111" t="s">
        <v>802</v>
      </c>
      <c r="D7" s="1119">
        <v>95</v>
      </c>
      <c r="E7" s="1119">
        <v>83</v>
      </c>
      <c r="F7" s="1119">
        <v>130</v>
      </c>
      <c r="G7" s="1113" t="s">
        <v>803</v>
      </c>
      <c r="H7" s="1119">
        <v>308</v>
      </c>
      <c r="I7" s="1120">
        <v>208</v>
      </c>
      <c r="J7" s="1114"/>
      <c r="K7" s="1115">
        <v>49</v>
      </c>
      <c r="L7" s="1115">
        <v>42</v>
      </c>
      <c r="M7" s="1115">
        <v>66</v>
      </c>
      <c r="N7" s="1113" t="s">
        <v>803</v>
      </c>
      <c r="O7" s="1115">
        <f>IF(SUM(K7:N7)=0,"",SUM(K7:N7))</f>
        <v>157</v>
      </c>
      <c r="P7" s="1121">
        <v>109</v>
      </c>
      <c r="Q7" s="1114"/>
      <c r="R7" s="1116">
        <v>46</v>
      </c>
      <c r="S7" s="1116">
        <v>41</v>
      </c>
      <c r="T7" s="1116">
        <v>64</v>
      </c>
      <c r="U7" s="1113" t="s">
        <v>803</v>
      </c>
      <c r="V7" s="1116">
        <f>IF(SUM(R7:U7)=0,"",SUM(R7:U7))</f>
        <v>151</v>
      </c>
      <c r="W7" s="1122">
        <v>99</v>
      </c>
    </row>
    <row r="8" spans="1:23" s="1108" customFormat="1" ht="12" customHeight="1">
      <c r="A8" s="1109"/>
      <c r="B8" s="1110">
        <v>5</v>
      </c>
      <c r="C8" s="1111" t="s">
        <v>804</v>
      </c>
      <c r="D8" s="1119">
        <v>65</v>
      </c>
      <c r="E8" s="1119">
        <v>75</v>
      </c>
      <c r="F8" s="1119">
        <v>119</v>
      </c>
      <c r="G8" s="1113" t="s">
        <v>805</v>
      </c>
      <c r="H8" s="1119">
        <v>259</v>
      </c>
      <c r="I8" s="1120">
        <v>45</v>
      </c>
      <c r="J8" s="1114"/>
      <c r="K8" s="1115">
        <v>26</v>
      </c>
      <c r="L8" s="1115">
        <v>38</v>
      </c>
      <c r="M8" s="1115">
        <v>69</v>
      </c>
      <c r="N8" s="1113" t="s">
        <v>805</v>
      </c>
      <c r="O8" s="1115">
        <f>IF(SUM(K8:N8)=0,"",SUM(K8:N8))</f>
        <v>133</v>
      </c>
      <c r="P8" s="1121">
        <v>26</v>
      </c>
      <c r="Q8" s="1114"/>
      <c r="R8" s="1116">
        <v>39</v>
      </c>
      <c r="S8" s="1116">
        <v>37</v>
      </c>
      <c r="T8" s="1116">
        <v>50</v>
      </c>
      <c r="U8" s="1113" t="s">
        <v>805</v>
      </c>
      <c r="V8" s="1116">
        <f>IF(SUM(R8:U8)=0,"",SUM(R8:U8))</f>
        <v>126</v>
      </c>
      <c r="W8" s="1122">
        <v>19</v>
      </c>
    </row>
    <row r="9" spans="1:23" s="1108" customFormat="1" ht="12" customHeight="1">
      <c r="A9" s="1109"/>
      <c r="B9" s="1110">
        <v>6</v>
      </c>
      <c r="C9" s="1111" t="s">
        <v>806</v>
      </c>
      <c r="D9" s="1119">
        <v>76</v>
      </c>
      <c r="E9" s="1119">
        <v>108</v>
      </c>
      <c r="F9" s="1119">
        <v>126</v>
      </c>
      <c r="G9" s="1119">
        <v>108</v>
      </c>
      <c r="H9" s="1119">
        <v>418</v>
      </c>
      <c r="I9" s="1120">
        <v>43</v>
      </c>
      <c r="J9" s="1114"/>
      <c r="K9" s="1115">
        <v>38</v>
      </c>
      <c r="L9" s="1115">
        <v>54</v>
      </c>
      <c r="M9" s="1115">
        <v>67</v>
      </c>
      <c r="N9" s="1115">
        <v>54</v>
      </c>
      <c r="O9" s="1115">
        <f>IF(SUM(K9:N9)=0,"",SUM(K9:N9))</f>
        <v>213</v>
      </c>
      <c r="P9" s="1121">
        <v>25</v>
      </c>
      <c r="Q9" s="1114"/>
      <c r="R9" s="1116">
        <v>38</v>
      </c>
      <c r="S9" s="1116">
        <v>54</v>
      </c>
      <c r="T9" s="1116">
        <v>59</v>
      </c>
      <c r="U9" s="1116">
        <v>54</v>
      </c>
      <c r="V9" s="1116">
        <f>IF(SUM(R9:U9)=0,"",SUM(R9:U9))</f>
        <v>205</v>
      </c>
      <c r="W9" s="1122">
        <v>18</v>
      </c>
    </row>
    <row r="10" spans="1:23" s="1108" customFormat="1" ht="12" customHeight="1">
      <c r="A10" s="1109"/>
      <c r="B10" s="1110">
        <v>7</v>
      </c>
      <c r="C10" s="1111" t="s">
        <v>807</v>
      </c>
      <c r="D10" s="1119">
        <v>351</v>
      </c>
      <c r="E10" s="1119">
        <v>437</v>
      </c>
      <c r="F10" s="1119">
        <v>460</v>
      </c>
      <c r="G10" s="1119">
        <v>587</v>
      </c>
      <c r="H10" s="1119">
        <v>1835</v>
      </c>
      <c r="I10" s="1113" t="s">
        <v>808</v>
      </c>
      <c r="J10" s="1114"/>
      <c r="K10" s="1123">
        <v>167</v>
      </c>
      <c r="L10" s="1123">
        <v>203</v>
      </c>
      <c r="M10" s="1123">
        <v>214</v>
      </c>
      <c r="N10" s="1123">
        <v>267</v>
      </c>
      <c r="O10" s="1123">
        <f>IF(SUM(K10:N10)=0,"",SUM(K10:N10))</f>
        <v>851</v>
      </c>
      <c r="P10" s="1113" t="s">
        <v>808</v>
      </c>
      <c r="Q10" s="1114"/>
      <c r="R10" s="1124">
        <v>184</v>
      </c>
      <c r="S10" s="1124">
        <v>234</v>
      </c>
      <c r="T10" s="1124">
        <v>246</v>
      </c>
      <c r="U10" s="1124">
        <v>320</v>
      </c>
      <c r="V10" s="1124">
        <f>IF(SUM(R10:U10)=0,"",SUM(R10:U10))</f>
        <v>984</v>
      </c>
      <c r="W10" s="1113" t="s">
        <v>808</v>
      </c>
    </row>
    <row r="11" spans="1:23" s="1108" customFormat="1" ht="12" customHeight="1">
      <c r="A11" s="1109"/>
      <c r="B11" s="1110">
        <v>8</v>
      </c>
      <c r="C11" s="1111" t="s">
        <v>809</v>
      </c>
      <c r="D11" s="1119">
        <v>867</v>
      </c>
      <c r="E11" s="1119">
        <v>857</v>
      </c>
      <c r="F11" s="1119">
        <v>839</v>
      </c>
      <c r="G11" s="1119">
        <v>1034</v>
      </c>
      <c r="H11" s="1119">
        <v>3597</v>
      </c>
      <c r="I11" s="1120">
        <v>3168</v>
      </c>
      <c r="J11" s="1114"/>
      <c r="K11" s="1115">
        <v>435</v>
      </c>
      <c r="L11" s="1115">
        <v>414</v>
      </c>
      <c r="M11" s="1115">
        <v>400</v>
      </c>
      <c r="N11" s="1115">
        <v>475</v>
      </c>
      <c r="O11" s="1115">
        <f>IF(SUM(K11:N11)=0,"",SUM(K11:N11))</f>
        <v>1724</v>
      </c>
      <c r="P11" s="1121">
        <v>1520</v>
      </c>
      <c r="Q11" s="1114"/>
      <c r="R11" s="1115">
        <v>432</v>
      </c>
      <c r="S11" s="1115">
        <v>443</v>
      </c>
      <c r="T11" s="1115">
        <v>439</v>
      </c>
      <c r="U11" s="1115">
        <v>559</v>
      </c>
      <c r="V11" s="1115">
        <f>IF(SUM(R11:U11)=0,"",SUM(R11:U11))</f>
        <v>1873</v>
      </c>
      <c r="W11" s="1121">
        <v>1648</v>
      </c>
    </row>
    <row r="12" spans="1:23" s="1108" customFormat="1" ht="12" customHeight="1">
      <c r="A12" s="1109"/>
      <c r="B12" s="1110">
        <v>9</v>
      </c>
      <c r="C12" s="1111" t="s">
        <v>810</v>
      </c>
      <c r="D12" s="1119">
        <v>2854</v>
      </c>
      <c r="E12" s="1119">
        <v>2775</v>
      </c>
      <c r="F12" s="1119">
        <v>2567</v>
      </c>
      <c r="G12" s="1119">
        <v>2300</v>
      </c>
      <c r="H12" s="1119">
        <v>10496</v>
      </c>
      <c r="I12" s="1120">
        <v>60251</v>
      </c>
      <c r="J12" s="1114"/>
      <c r="K12" s="1118" t="s">
        <v>811</v>
      </c>
      <c r="L12" s="1118" t="s">
        <v>811</v>
      </c>
      <c r="M12" s="1118" t="s">
        <v>811</v>
      </c>
      <c r="N12" s="1118" t="s">
        <v>811</v>
      </c>
      <c r="O12" s="1118" t="s">
        <v>811</v>
      </c>
      <c r="P12" s="1118" t="s">
        <v>759</v>
      </c>
      <c r="Q12" s="1118"/>
      <c r="R12" s="1118" t="s">
        <v>811</v>
      </c>
      <c r="S12" s="1118" t="s">
        <v>811</v>
      </c>
      <c r="T12" s="1118" t="s">
        <v>811</v>
      </c>
      <c r="U12" s="1118" t="s">
        <v>811</v>
      </c>
      <c r="V12" s="1118" t="s">
        <v>811</v>
      </c>
      <c r="W12" s="1118" t="s">
        <v>759</v>
      </c>
    </row>
    <row r="13" spans="1:23" s="1108" customFormat="1" ht="12" customHeight="1">
      <c r="A13" s="1109"/>
      <c r="B13" s="1110">
        <v>10</v>
      </c>
      <c r="C13" s="1111" t="s">
        <v>812</v>
      </c>
      <c r="D13" s="1125">
        <v>1755</v>
      </c>
      <c r="E13" s="1125">
        <v>1561</v>
      </c>
      <c r="F13" s="1125">
        <v>1486</v>
      </c>
      <c r="G13" s="1125">
        <v>1391</v>
      </c>
      <c r="H13" s="1125">
        <v>6193</v>
      </c>
      <c r="I13" s="1126">
        <v>9768</v>
      </c>
      <c r="J13" s="1114"/>
      <c r="K13" s="1123">
        <v>866</v>
      </c>
      <c r="L13" s="1123">
        <v>823</v>
      </c>
      <c r="M13" s="1123">
        <v>742</v>
      </c>
      <c r="N13" s="1123">
        <v>680</v>
      </c>
      <c r="O13" s="1123">
        <f aca="true" t="shared" si="0" ref="O13:O22">IF(SUM(K13:N13)=0,"",SUM(K13:N13))</f>
        <v>3111</v>
      </c>
      <c r="P13" s="1127">
        <v>4901</v>
      </c>
      <c r="Q13" s="1114"/>
      <c r="R13" s="1123">
        <v>889</v>
      </c>
      <c r="S13" s="1123">
        <v>738</v>
      </c>
      <c r="T13" s="1123">
        <v>744</v>
      </c>
      <c r="U13" s="1123">
        <v>711</v>
      </c>
      <c r="V13" s="1123">
        <f aca="true" t="shared" si="1" ref="V13:V22">IF(SUM(R13:U13)=0,"",SUM(R13:U13))</f>
        <v>3082</v>
      </c>
      <c r="W13" s="1127">
        <v>4867</v>
      </c>
    </row>
    <row r="14" spans="1:26" s="1108" customFormat="1" ht="12" customHeight="1">
      <c r="A14" s="1109"/>
      <c r="B14" s="1110">
        <v>11</v>
      </c>
      <c r="C14" s="1111" t="s">
        <v>813</v>
      </c>
      <c r="D14" s="1119">
        <v>794</v>
      </c>
      <c r="E14" s="1119">
        <v>616</v>
      </c>
      <c r="F14" s="1119">
        <v>675</v>
      </c>
      <c r="G14" s="1119">
        <v>526</v>
      </c>
      <c r="H14" s="1119">
        <v>2611</v>
      </c>
      <c r="I14" s="1120">
        <v>6061</v>
      </c>
      <c r="J14" s="1114"/>
      <c r="K14" s="1115">
        <v>435</v>
      </c>
      <c r="L14" s="1115">
        <v>311</v>
      </c>
      <c r="M14" s="1115">
        <v>341</v>
      </c>
      <c r="N14" s="1115">
        <v>266</v>
      </c>
      <c r="O14" s="1115">
        <f t="shared" si="0"/>
        <v>1353</v>
      </c>
      <c r="P14" s="1121">
        <v>3135</v>
      </c>
      <c r="Q14" s="1114"/>
      <c r="R14" s="1115">
        <v>359</v>
      </c>
      <c r="S14" s="1115">
        <v>305</v>
      </c>
      <c r="T14" s="1115">
        <v>334</v>
      </c>
      <c r="U14" s="1115">
        <v>260</v>
      </c>
      <c r="V14" s="1115">
        <f t="shared" si="1"/>
        <v>1258</v>
      </c>
      <c r="W14" s="1121">
        <v>2926</v>
      </c>
      <c r="Z14" s="1128"/>
    </row>
    <row r="15" spans="1:23" s="1108" customFormat="1" ht="12" customHeight="1">
      <c r="A15" s="1109"/>
      <c r="B15" s="1110">
        <v>12</v>
      </c>
      <c r="C15" s="1111" t="s">
        <v>814</v>
      </c>
      <c r="D15" s="1119">
        <v>369</v>
      </c>
      <c r="E15" s="1119">
        <v>402</v>
      </c>
      <c r="F15" s="1119">
        <v>489</v>
      </c>
      <c r="G15" s="1119">
        <v>501</v>
      </c>
      <c r="H15" s="1119">
        <v>1761</v>
      </c>
      <c r="I15" s="1120">
        <v>26417</v>
      </c>
      <c r="J15" s="1114"/>
      <c r="K15" s="1115">
        <v>199</v>
      </c>
      <c r="L15" s="1115">
        <v>209</v>
      </c>
      <c r="M15" s="1115">
        <v>247</v>
      </c>
      <c r="N15" s="1115">
        <v>258</v>
      </c>
      <c r="O15" s="1115">
        <f t="shared" si="0"/>
        <v>913</v>
      </c>
      <c r="P15" s="1121">
        <v>12432</v>
      </c>
      <c r="Q15" s="1114"/>
      <c r="R15" s="1115">
        <v>170</v>
      </c>
      <c r="S15" s="1115">
        <v>193</v>
      </c>
      <c r="T15" s="1115">
        <v>242</v>
      </c>
      <c r="U15" s="1115">
        <v>243</v>
      </c>
      <c r="V15" s="1115">
        <f t="shared" si="1"/>
        <v>848</v>
      </c>
      <c r="W15" s="1121">
        <v>13985</v>
      </c>
    </row>
    <row r="16" spans="1:23" s="1108" customFormat="1" ht="12" customHeight="1">
      <c r="A16" s="1109"/>
      <c r="B16" s="1110">
        <v>13</v>
      </c>
      <c r="C16" s="1111" t="s">
        <v>815</v>
      </c>
      <c r="D16" s="1119">
        <v>769</v>
      </c>
      <c r="E16" s="1119">
        <v>624</v>
      </c>
      <c r="F16" s="1119">
        <v>656</v>
      </c>
      <c r="G16" s="1119">
        <v>590</v>
      </c>
      <c r="H16" s="1119">
        <v>2639</v>
      </c>
      <c r="I16" s="1113" t="s">
        <v>760</v>
      </c>
      <c r="J16" s="1114"/>
      <c r="K16" s="1115">
        <v>399</v>
      </c>
      <c r="L16" s="1115">
        <v>323</v>
      </c>
      <c r="M16" s="1115">
        <v>351</v>
      </c>
      <c r="N16" s="1115">
        <v>283</v>
      </c>
      <c r="O16" s="1115">
        <f t="shared" si="0"/>
        <v>1356</v>
      </c>
      <c r="P16" s="1113" t="s">
        <v>760</v>
      </c>
      <c r="Q16" s="1114"/>
      <c r="R16" s="1115">
        <v>370</v>
      </c>
      <c r="S16" s="1115">
        <v>301</v>
      </c>
      <c r="T16" s="1115">
        <v>305</v>
      </c>
      <c r="U16" s="1115">
        <v>307</v>
      </c>
      <c r="V16" s="1115">
        <f t="shared" si="1"/>
        <v>1283</v>
      </c>
      <c r="W16" s="1113" t="s">
        <v>760</v>
      </c>
    </row>
    <row r="17" spans="1:23" s="1108" customFormat="1" ht="12" customHeight="1">
      <c r="A17" s="1109"/>
      <c r="B17" s="1110">
        <v>14</v>
      </c>
      <c r="C17" s="1111" t="s">
        <v>816</v>
      </c>
      <c r="D17" s="1119">
        <v>554</v>
      </c>
      <c r="E17" s="1119">
        <v>475</v>
      </c>
      <c r="F17" s="1119">
        <v>467</v>
      </c>
      <c r="G17" s="1119">
        <v>442</v>
      </c>
      <c r="H17" s="1119">
        <v>1938</v>
      </c>
      <c r="I17" s="1120">
        <v>763</v>
      </c>
      <c r="J17" s="1114"/>
      <c r="K17" s="1115">
        <v>300</v>
      </c>
      <c r="L17" s="1115">
        <v>241</v>
      </c>
      <c r="M17" s="1115">
        <v>246</v>
      </c>
      <c r="N17" s="1115">
        <v>217</v>
      </c>
      <c r="O17" s="1115">
        <f t="shared" si="0"/>
        <v>1004</v>
      </c>
      <c r="P17" s="1121">
        <v>366</v>
      </c>
      <c r="Q17" s="1114"/>
      <c r="R17" s="1115">
        <v>254</v>
      </c>
      <c r="S17" s="1115">
        <v>234</v>
      </c>
      <c r="T17" s="1115">
        <v>221</v>
      </c>
      <c r="U17" s="1115">
        <v>225</v>
      </c>
      <c r="V17" s="1115">
        <f t="shared" si="1"/>
        <v>934</v>
      </c>
      <c r="W17" s="1121">
        <v>397</v>
      </c>
    </row>
    <row r="18" spans="1:23" s="1108" customFormat="1" ht="12" customHeight="1">
      <c r="A18" s="1109"/>
      <c r="B18" s="1110">
        <v>15</v>
      </c>
      <c r="C18" s="1111" t="s">
        <v>817</v>
      </c>
      <c r="D18" s="1119">
        <v>556</v>
      </c>
      <c r="E18" s="1119">
        <v>456</v>
      </c>
      <c r="F18" s="1119">
        <v>360</v>
      </c>
      <c r="G18" s="1119">
        <v>389</v>
      </c>
      <c r="H18" s="1119">
        <v>1761</v>
      </c>
      <c r="I18" s="1113" t="s">
        <v>805</v>
      </c>
      <c r="J18" s="1114"/>
      <c r="K18" s="1115">
        <v>284</v>
      </c>
      <c r="L18" s="1115">
        <v>226</v>
      </c>
      <c r="M18" s="1115">
        <v>182</v>
      </c>
      <c r="N18" s="1115">
        <v>181</v>
      </c>
      <c r="O18" s="1115">
        <f t="shared" si="0"/>
        <v>873</v>
      </c>
      <c r="P18" s="1113" t="s">
        <v>805</v>
      </c>
      <c r="Q18" s="1114"/>
      <c r="R18" s="1115">
        <v>272</v>
      </c>
      <c r="S18" s="1115">
        <v>230</v>
      </c>
      <c r="T18" s="1115">
        <v>178</v>
      </c>
      <c r="U18" s="1115">
        <v>208</v>
      </c>
      <c r="V18" s="1115">
        <f t="shared" si="1"/>
        <v>888</v>
      </c>
      <c r="W18" s="1113" t="s">
        <v>805</v>
      </c>
    </row>
    <row r="19" spans="1:23" s="1108" customFormat="1" ht="12" customHeight="1">
      <c r="A19" s="1109"/>
      <c r="B19" s="1110">
        <v>16</v>
      </c>
      <c r="C19" s="1111" t="s">
        <v>818</v>
      </c>
      <c r="D19" s="1119">
        <v>718</v>
      </c>
      <c r="E19" s="1119">
        <v>580</v>
      </c>
      <c r="F19" s="1119">
        <v>455</v>
      </c>
      <c r="G19" s="1119">
        <v>357</v>
      </c>
      <c r="H19" s="1119">
        <v>2110</v>
      </c>
      <c r="I19" s="1120">
        <v>22971</v>
      </c>
      <c r="J19" s="1114"/>
      <c r="K19" s="1115">
        <v>370</v>
      </c>
      <c r="L19" s="1115">
        <v>321</v>
      </c>
      <c r="M19" s="1115">
        <v>242</v>
      </c>
      <c r="N19" s="1115">
        <v>169</v>
      </c>
      <c r="O19" s="1115">
        <f t="shared" si="0"/>
        <v>1102</v>
      </c>
      <c r="P19" s="1121">
        <v>11768</v>
      </c>
      <c r="Q19" s="1114"/>
      <c r="R19" s="1115">
        <v>348</v>
      </c>
      <c r="S19" s="1115">
        <v>259</v>
      </c>
      <c r="T19" s="1115">
        <v>213</v>
      </c>
      <c r="U19" s="1115">
        <v>188</v>
      </c>
      <c r="V19" s="1115">
        <f t="shared" si="1"/>
        <v>1008</v>
      </c>
      <c r="W19" s="1121">
        <v>11203</v>
      </c>
    </row>
    <row r="20" spans="1:23" s="1108" customFormat="1" ht="12" customHeight="1">
      <c r="A20" s="1109"/>
      <c r="B20" s="1110">
        <v>17</v>
      </c>
      <c r="C20" s="1111" t="s">
        <v>794</v>
      </c>
      <c r="D20" s="1119">
        <v>1435</v>
      </c>
      <c r="E20" s="1119">
        <v>1130</v>
      </c>
      <c r="F20" s="1119">
        <v>1027</v>
      </c>
      <c r="G20" s="1119">
        <v>779</v>
      </c>
      <c r="H20" s="1119">
        <v>4371</v>
      </c>
      <c r="I20" s="1120">
        <v>3626</v>
      </c>
      <c r="J20" s="1114"/>
      <c r="K20" s="1115">
        <v>794</v>
      </c>
      <c r="L20" s="1115">
        <v>599</v>
      </c>
      <c r="M20" s="1115">
        <v>500</v>
      </c>
      <c r="N20" s="1115">
        <v>370</v>
      </c>
      <c r="O20" s="1115">
        <f t="shared" si="0"/>
        <v>2263</v>
      </c>
      <c r="P20" s="1121">
        <v>1880</v>
      </c>
      <c r="Q20" s="1129"/>
      <c r="R20" s="1115">
        <v>641</v>
      </c>
      <c r="S20" s="1115">
        <v>531</v>
      </c>
      <c r="T20" s="1115">
        <v>527</v>
      </c>
      <c r="U20" s="1115">
        <v>409</v>
      </c>
      <c r="V20" s="1115">
        <f t="shared" si="1"/>
        <v>2108</v>
      </c>
      <c r="W20" s="1121">
        <v>1746</v>
      </c>
    </row>
    <row r="21" spans="1:23" s="1108" customFormat="1" ht="12" customHeight="1">
      <c r="A21" s="1109"/>
      <c r="B21" s="1110">
        <v>18</v>
      </c>
      <c r="C21" s="1111" t="s">
        <v>795</v>
      </c>
      <c r="D21" s="1119">
        <v>248</v>
      </c>
      <c r="E21" s="1119">
        <v>240</v>
      </c>
      <c r="F21" s="1119">
        <v>237</v>
      </c>
      <c r="G21" s="1119">
        <v>188</v>
      </c>
      <c r="H21" s="1119">
        <v>913</v>
      </c>
      <c r="I21" s="1113" t="s">
        <v>808</v>
      </c>
      <c r="J21" s="1114"/>
      <c r="K21" s="1115">
        <v>142</v>
      </c>
      <c r="L21" s="1115">
        <v>130</v>
      </c>
      <c r="M21" s="1115">
        <v>119</v>
      </c>
      <c r="N21" s="1115">
        <v>95</v>
      </c>
      <c r="O21" s="1115">
        <f t="shared" si="0"/>
        <v>486</v>
      </c>
      <c r="P21" s="1113" t="s">
        <v>808</v>
      </c>
      <c r="Q21" s="1129"/>
      <c r="R21" s="1115">
        <v>106</v>
      </c>
      <c r="S21" s="1115">
        <v>110</v>
      </c>
      <c r="T21" s="1115">
        <v>118</v>
      </c>
      <c r="U21" s="1115">
        <v>93</v>
      </c>
      <c r="V21" s="1115">
        <f t="shared" si="1"/>
        <v>427</v>
      </c>
      <c r="W21" s="1113" t="s">
        <v>808</v>
      </c>
    </row>
    <row r="22" spans="1:23" s="1108" customFormat="1" ht="12" customHeight="1">
      <c r="A22" s="1109"/>
      <c r="B22" s="1110">
        <v>19</v>
      </c>
      <c r="C22" s="1111" t="s">
        <v>819</v>
      </c>
      <c r="D22" s="1119">
        <v>3645</v>
      </c>
      <c r="E22" s="1119">
        <v>3563</v>
      </c>
      <c r="F22" s="1119">
        <v>3281</v>
      </c>
      <c r="G22" s="1119">
        <v>2423</v>
      </c>
      <c r="H22" s="1119">
        <v>12912</v>
      </c>
      <c r="I22" s="1120">
        <v>196390</v>
      </c>
      <c r="J22" s="1114"/>
      <c r="K22" s="1115">
        <v>1872</v>
      </c>
      <c r="L22" s="1115">
        <v>1839</v>
      </c>
      <c r="M22" s="1115">
        <v>1625</v>
      </c>
      <c r="N22" s="1115">
        <v>1137</v>
      </c>
      <c r="O22" s="1115">
        <f t="shared" si="0"/>
        <v>6473</v>
      </c>
      <c r="P22" s="1121">
        <v>96389</v>
      </c>
      <c r="Q22" s="1129"/>
      <c r="R22" s="1115">
        <v>1773</v>
      </c>
      <c r="S22" s="1115">
        <v>1724</v>
      </c>
      <c r="T22" s="1115">
        <v>1656</v>
      </c>
      <c r="U22" s="1115">
        <v>1286</v>
      </c>
      <c r="V22" s="1115">
        <f t="shared" si="1"/>
        <v>6439</v>
      </c>
      <c r="W22" s="1121">
        <v>100001</v>
      </c>
    </row>
    <row r="23" spans="1:23" s="1108" customFormat="1" ht="12" customHeight="1">
      <c r="A23" s="1109"/>
      <c r="B23" s="1110">
        <v>20</v>
      </c>
      <c r="C23" s="1111" t="s">
        <v>820</v>
      </c>
      <c r="D23" s="1119">
        <v>2150</v>
      </c>
      <c r="E23" s="1119">
        <v>1644</v>
      </c>
      <c r="F23" s="1119">
        <v>1750</v>
      </c>
      <c r="G23" s="1119">
        <v>1655</v>
      </c>
      <c r="H23" s="1119">
        <v>7199</v>
      </c>
      <c r="I23" s="1120">
        <v>9195</v>
      </c>
      <c r="J23" s="1114"/>
      <c r="K23" s="1115">
        <v>1126</v>
      </c>
      <c r="L23" s="1115">
        <v>827</v>
      </c>
      <c r="M23" s="1115">
        <v>877</v>
      </c>
      <c r="N23" s="1115">
        <v>790</v>
      </c>
      <c r="O23" s="1115">
        <f>IF(SUM(K23:N23)=0,"",SUM(K23:N23))</f>
        <v>3620</v>
      </c>
      <c r="P23" s="1121">
        <v>4655</v>
      </c>
      <c r="Q23" s="1129"/>
      <c r="R23" s="1115">
        <v>1024</v>
      </c>
      <c r="S23" s="1115">
        <v>817</v>
      </c>
      <c r="T23" s="1115">
        <v>873</v>
      </c>
      <c r="U23" s="1115">
        <v>865</v>
      </c>
      <c r="V23" s="1115">
        <f>IF(SUM(R23:U23)=0,"",SUM(R23:U23))</f>
        <v>3579</v>
      </c>
      <c r="W23" s="1121">
        <v>4540</v>
      </c>
    </row>
    <row r="24" spans="1:23" s="1108" customFormat="1" ht="12" customHeight="1">
      <c r="A24" s="1109"/>
      <c r="B24" s="1110">
        <v>21</v>
      </c>
      <c r="C24" s="1111" t="s">
        <v>821</v>
      </c>
      <c r="D24" s="1113">
        <v>1447</v>
      </c>
      <c r="E24" s="1113">
        <v>1207</v>
      </c>
      <c r="F24" s="1113">
        <v>1371</v>
      </c>
      <c r="G24" s="1113">
        <v>1337</v>
      </c>
      <c r="H24" s="1113">
        <v>5362</v>
      </c>
      <c r="I24" s="1113" t="s">
        <v>808</v>
      </c>
      <c r="J24" s="1114"/>
      <c r="K24" s="1130">
        <v>738</v>
      </c>
      <c r="L24" s="1130">
        <v>614</v>
      </c>
      <c r="M24" s="1130">
        <v>669</v>
      </c>
      <c r="N24" s="1130">
        <v>633</v>
      </c>
      <c r="O24" s="1130">
        <f aca="true" t="shared" si="2" ref="O24:O36">IF(SUM(K24:N24)=0,"",SUM(K24:N24))</f>
        <v>2654</v>
      </c>
      <c r="P24" s="1113" t="s">
        <v>808</v>
      </c>
      <c r="Q24" s="1129"/>
      <c r="R24" s="1130">
        <v>709</v>
      </c>
      <c r="S24" s="1130">
        <v>593</v>
      </c>
      <c r="T24" s="1130">
        <v>702</v>
      </c>
      <c r="U24" s="1130">
        <v>704</v>
      </c>
      <c r="V24" s="1130">
        <f aca="true" t="shared" si="3" ref="V24:V36">IF(SUM(R24:U24)=0,"",SUM(R24:U24))</f>
        <v>2708</v>
      </c>
      <c r="W24" s="1113" t="s">
        <v>808</v>
      </c>
    </row>
    <row r="25" spans="1:23" s="1108" customFormat="1" ht="12" customHeight="1">
      <c r="A25" s="1109"/>
      <c r="B25" s="1110">
        <v>22</v>
      </c>
      <c r="C25" s="1111" t="s">
        <v>822</v>
      </c>
      <c r="D25" s="1113">
        <v>2083</v>
      </c>
      <c r="E25" s="1113">
        <v>1899</v>
      </c>
      <c r="F25" s="1113">
        <v>1812</v>
      </c>
      <c r="G25" s="1113">
        <v>1506</v>
      </c>
      <c r="H25" s="1113">
        <v>7300</v>
      </c>
      <c r="I25" s="1113">
        <v>9413</v>
      </c>
      <c r="J25" s="1114"/>
      <c r="K25" s="1130">
        <v>1099</v>
      </c>
      <c r="L25" s="1130">
        <v>951</v>
      </c>
      <c r="M25" s="1130">
        <v>875</v>
      </c>
      <c r="N25" s="1130">
        <v>754</v>
      </c>
      <c r="O25" s="1130">
        <f t="shared" si="2"/>
        <v>3679</v>
      </c>
      <c r="P25" s="1121">
        <v>4689</v>
      </c>
      <c r="Q25" s="1129"/>
      <c r="R25" s="1130">
        <v>984</v>
      </c>
      <c r="S25" s="1130">
        <v>948</v>
      </c>
      <c r="T25" s="1130">
        <v>937</v>
      </c>
      <c r="U25" s="1130">
        <v>752</v>
      </c>
      <c r="V25" s="1130">
        <f t="shared" si="3"/>
        <v>3621</v>
      </c>
      <c r="W25" s="1121">
        <v>4724</v>
      </c>
    </row>
    <row r="26" spans="1:23" s="1108" customFormat="1" ht="12" customHeight="1">
      <c r="A26" s="1109"/>
      <c r="B26" s="1110">
        <v>23</v>
      </c>
      <c r="C26" s="1111" t="s">
        <v>823</v>
      </c>
      <c r="D26" s="1113">
        <v>2113</v>
      </c>
      <c r="E26" s="1113">
        <v>1761</v>
      </c>
      <c r="F26" s="1113">
        <v>1890</v>
      </c>
      <c r="G26" s="1113">
        <v>1486</v>
      </c>
      <c r="H26" s="1113">
        <v>7250</v>
      </c>
      <c r="I26" s="1113">
        <v>6157</v>
      </c>
      <c r="J26" s="1114"/>
      <c r="K26" s="1130">
        <v>1065</v>
      </c>
      <c r="L26" s="1130">
        <v>882</v>
      </c>
      <c r="M26" s="1130">
        <v>919</v>
      </c>
      <c r="N26" s="1130">
        <v>674</v>
      </c>
      <c r="O26" s="1130">
        <f t="shared" si="2"/>
        <v>3540</v>
      </c>
      <c r="P26" s="1121">
        <v>3000</v>
      </c>
      <c r="Q26" s="1129"/>
      <c r="R26" s="1130">
        <v>1048</v>
      </c>
      <c r="S26" s="1130">
        <v>879</v>
      </c>
      <c r="T26" s="1130">
        <v>971</v>
      </c>
      <c r="U26" s="1130">
        <v>812</v>
      </c>
      <c r="V26" s="1130">
        <f t="shared" si="3"/>
        <v>3710</v>
      </c>
      <c r="W26" s="1121">
        <v>3157</v>
      </c>
    </row>
    <row r="27" spans="1:23" s="1108" customFormat="1" ht="12" customHeight="1">
      <c r="A27" s="1109"/>
      <c r="B27" s="1110">
        <v>24</v>
      </c>
      <c r="C27" s="1111" t="s">
        <v>824</v>
      </c>
      <c r="D27" s="1113">
        <v>625</v>
      </c>
      <c r="E27" s="1113">
        <v>570</v>
      </c>
      <c r="F27" s="1113">
        <v>697</v>
      </c>
      <c r="G27" s="1113">
        <v>549</v>
      </c>
      <c r="H27" s="1113">
        <v>2441</v>
      </c>
      <c r="I27" s="1113" t="s">
        <v>760</v>
      </c>
      <c r="J27" s="1114"/>
      <c r="K27" s="1130">
        <v>327</v>
      </c>
      <c r="L27" s="1130">
        <v>302</v>
      </c>
      <c r="M27" s="1130">
        <v>341</v>
      </c>
      <c r="N27" s="1130">
        <v>278</v>
      </c>
      <c r="O27" s="1130">
        <f t="shared" si="2"/>
        <v>1248</v>
      </c>
      <c r="P27" s="1113" t="s">
        <v>760</v>
      </c>
      <c r="Q27" s="1114"/>
      <c r="R27" s="1130">
        <v>298</v>
      </c>
      <c r="S27" s="1130">
        <v>268</v>
      </c>
      <c r="T27" s="1130">
        <v>356</v>
      </c>
      <c r="U27" s="1130">
        <v>271</v>
      </c>
      <c r="V27" s="1131">
        <f t="shared" si="3"/>
        <v>1193</v>
      </c>
      <c r="W27" s="1113" t="s">
        <v>760</v>
      </c>
    </row>
    <row r="28" spans="1:23" s="1108" customFormat="1" ht="12" customHeight="1">
      <c r="A28" s="1109"/>
      <c r="B28" s="1110">
        <v>25</v>
      </c>
      <c r="C28" s="1111" t="s">
        <v>825</v>
      </c>
      <c r="D28" s="1113">
        <v>409</v>
      </c>
      <c r="E28" s="1113">
        <v>445</v>
      </c>
      <c r="F28" s="1113">
        <v>367</v>
      </c>
      <c r="G28" s="1113">
        <v>219</v>
      </c>
      <c r="H28" s="1113">
        <v>1440</v>
      </c>
      <c r="I28" s="1113">
        <v>704</v>
      </c>
      <c r="J28" s="1114"/>
      <c r="K28" s="1130">
        <v>223</v>
      </c>
      <c r="L28" s="1130">
        <v>242</v>
      </c>
      <c r="M28" s="1130">
        <v>177</v>
      </c>
      <c r="N28" s="1130">
        <v>96</v>
      </c>
      <c r="O28" s="1131">
        <f t="shared" si="2"/>
        <v>738</v>
      </c>
      <c r="P28" s="1121">
        <v>345</v>
      </c>
      <c r="Q28" s="1114"/>
      <c r="R28" s="1130">
        <v>186</v>
      </c>
      <c r="S28" s="1130">
        <v>203</v>
      </c>
      <c r="T28" s="1130">
        <v>190</v>
      </c>
      <c r="U28" s="1130">
        <v>123</v>
      </c>
      <c r="V28" s="1131">
        <f t="shared" si="3"/>
        <v>702</v>
      </c>
      <c r="W28" s="1121">
        <v>359</v>
      </c>
    </row>
    <row r="29" spans="1:23" s="1108" customFormat="1" ht="12" customHeight="1">
      <c r="A29" s="1109"/>
      <c r="B29" s="1110">
        <v>26</v>
      </c>
      <c r="C29" s="1111" t="s">
        <v>826</v>
      </c>
      <c r="D29" s="1113">
        <v>50</v>
      </c>
      <c r="E29" s="1113">
        <v>83</v>
      </c>
      <c r="F29" s="1113">
        <v>112</v>
      </c>
      <c r="G29" s="1113">
        <v>73</v>
      </c>
      <c r="H29" s="1113">
        <v>318</v>
      </c>
      <c r="I29" s="1113" t="s">
        <v>803</v>
      </c>
      <c r="J29" s="1114"/>
      <c r="K29" s="1130">
        <v>27</v>
      </c>
      <c r="L29" s="1130">
        <v>40</v>
      </c>
      <c r="M29" s="1130">
        <v>63</v>
      </c>
      <c r="N29" s="1130">
        <v>37</v>
      </c>
      <c r="O29" s="1131">
        <f t="shared" si="2"/>
        <v>167</v>
      </c>
      <c r="P29" s="1113" t="s">
        <v>803</v>
      </c>
      <c r="Q29" s="1114"/>
      <c r="R29" s="1130">
        <v>23</v>
      </c>
      <c r="S29" s="1130">
        <v>43</v>
      </c>
      <c r="T29" s="1130">
        <v>49</v>
      </c>
      <c r="U29" s="1130">
        <v>36</v>
      </c>
      <c r="V29" s="1131">
        <f t="shared" si="3"/>
        <v>151</v>
      </c>
      <c r="W29" s="1113" t="s">
        <v>803</v>
      </c>
    </row>
    <row r="30" spans="1:23" s="1108" customFormat="1" ht="12" customHeight="1">
      <c r="A30" s="1109"/>
      <c r="B30" s="1110">
        <v>27</v>
      </c>
      <c r="C30" s="1111" t="s">
        <v>827</v>
      </c>
      <c r="D30" s="1113">
        <v>2555</v>
      </c>
      <c r="E30" s="1113">
        <v>2000</v>
      </c>
      <c r="F30" s="1113">
        <v>2268</v>
      </c>
      <c r="G30" s="1113">
        <v>1680</v>
      </c>
      <c r="H30" s="1113">
        <v>8503</v>
      </c>
      <c r="I30" s="1113" t="s">
        <v>808</v>
      </c>
      <c r="J30" s="1114"/>
      <c r="K30" s="1115">
        <v>1350</v>
      </c>
      <c r="L30" s="1115">
        <v>997</v>
      </c>
      <c r="M30" s="1115">
        <v>1155</v>
      </c>
      <c r="N30" s="1115">
        <v>861</v>
      </c>
      <c r="O30" s="1119">
        <f t="shared" si="2"/>
        <v>4363</v>
      </c>
      <c r="P30" s="1113" t="s">
        <v>808</v>
      </c>
      <c r="Q30" s="1114"/>
      <c r="R30" s="1115">
        <v>1205</v>
      </c>
      <c r="S30" s="1115">
        <v>1003</v>
      </c>
      <c r="T30" s="1115">
        <v>1113</v>
      </c>
      <c r="U30" s="1115">
        <v>819</v>
      </c>
      <c r="V30" s="1119">
        <f t="shared" si="3"/>
        <v>4140</v>
      </c>
      <c r="W30" s="1113" t="s">
        <v>808</v>
      </c>
    </row>
    <row r="31" spans="1:23" s="1108" customFormat="1" ht="12" customHeight="1">
      <c r="A31" s="1109"/>
      <c r="B31" s="1110">
        <v>28</v>
      </c>
      <c r="C31" s="1111" t="s">
        <v>828</v>
      </c>
      <c r="D31" s="1113">
        <v>1750</v>
      </c>
      <c r="E31" s="1113">
        <v>1436</v>
      </c>
      <c r="F31" s="1113">
        <v>1559</v>
      </c>
      <c r="G31" s="1113">
        <v>1230</v>
      </c>
      <c r="H31" s="1113">
        <v>5975</v>
      </c>
      <c r="I31" s="1113" t="s">
        <v>808</v>
      </c>
      <c r="J31" s="1114"/>
      <c r="K31" s="1123">
        <v>920</v>
      </c>
      <c r="L31" s="1123">
        <v>746</v>
      </c>
      <c r="M31" s="1123">
        <v>801</v>
      </c>
      <c r="N31" s="1123">
        <v>613</v>
      </c>
      <c r="O31" s="1125">
        <f t="shared" si="2"/>
        <v>3080</v>
      </c>
      <c r="P31" s="1113" t="s">
        <v>808</v>
      </c>
      <c r="Q31" s="1114"/>
      <c r="R31" s="1123">
        <v>830</v>
      </c>
      <c r="S31" s="1123">
        <v>690</v>
      </c>
      <c r="T31" s="1123">
        <v>758</v>
      </c>
      <c r="U31" s="1123">
        <v>617</v>
      </c>
      <c r="V31" s="1125">
        <f t="shared" si="3"/>
        <v>2895</v>
      </c>
      <c r="W31" s="1113" t="s">
        <v>808</v>
      </c>
    </row>
    <row r="32" spans="1:23" s="1108" customFormat="1" ht="12" customHeight="1">
      <c r="A32" s="1109"/>
      <c r="B32" s="1110">
        <v>29</v>
      </c>
      <c r="C32" s="1111" t="s">
        <v>829</v>
      </c>
      <c r="D32" s="1113">
        <v>1328</v>
      </c>
      <c r="E32" s="1113">
        <v>974</v>
      </c>
      <c r="F32" s="1113">
        <v>1124</v>
      </c>
      <c r="G32" s="1113">
        <v>666</v>
      </c>
      <c r="H32" s="1113">
        <v>4092</v>
      </c>
      <c r="I32" s="1113" t="s">
        <v>808</v>
      </c>
      <c r="J32" s="1114"/>
      <c r="K32" s="1115">
        <v>697</v>
      </c>
      <c r="L32" s="1115">
        <v>520</v>
      </c>
      <c r="M32" s="1115">
        <v>570</v>
      </c>
      <c r="N32" s="1115">
        <v>329</v>
      </c>
      <c r="O32" s="1119">
        <f t="shared" si="2"/>
        <v>2116</v>
      </c>
      <c r="P32" s="1113" t="s">
        <v>808</v>
      </c>
      <c r="Q32" s="1114"/>
      <c r="R32" s="1115">
        <v>631</v>
      </c>
      <c r="S32" s="1115">
        <v>454</v>
      </c>
      <c r="T32" s="1115">
        <v>554</v>
      </c>
      <c r="U32" s="1115">
        <v>337</v>
      </c>
      <c r="V32" s="1119">
        <f t="shared" si="3"/>
        <v>1976</v>
      </c>
      <c r="W32" s="1113" t="s">
        <v>808</v>
      </c>
    </row>
    <row r="33" spans="1:23" s="1108" customFormat="1" ht="12" customHeight="1">
      <c r="A33" s="1109"/>
      <c r="B33" s="1110">
        <v>30</v>
      </c>
      <c r="C33" s="1111" t="s">
        <v>830</v>
      </c>
      <c r="D33" s="1113">
        <v>978</v>
      </c>
      <c r="E33" s="1113">
        <v>787</v>
      </c>
      <c r="F33" s="1113">
        <v>739</v>
      </c>
      <c r="G33" s="1113">
        <v>726</v>
      </c>
      <c r="H33" s="1113">
        <v>3230</v>
      </c>
      <c r="I33" s="1113" t="s">
        <v>808</v>
      </c>
      <c r="J33" s="1114"/>
      <c r="K33" s="1115">
        <v>540</v>
      </c>
      <c r="L33" s="1115">
        <v>412</v>
      </c>
      <c r="M33" s="1115">
        <v>384</v>
      </c>
      <c r="N33" s="1115">
        <v>359</v>
      </c>
      <c r="O33" s="1119">
        <f t="shared" si="2"/>
        <v>1695</v>
      </c>
      <c r="P33" s="1113" t="s">
        <v>808</v>
      </c>
      <c r="Q33" s="1114"/>
      <c r="R33" s="1115">
        <v>438</v>
      </c>
      <c r="S33" s="1115">
        <v>375</v>
      </c>
      <c r="T33" s="1115">
        <v>355</v>
      </c>
      <c r="U33" s="1115">
        <v>367</v>
      </c>
      <c r="V33" s="1119">
        <f t="shared" si="3"/>
        <v>1535</v>
      </c>
      <c r="W33" s="1113" t="s">
        <v>808</v>
      </c>
    </row>
    <row r="34" spans="1:23" s="1132" customFormat="1" ht="12" customHeight="1">
      <c r="A34" s="1109"/>
      <c r="B34" s="1110">
        <v>31</v>
      </c>
      <c r="C34" s="1111" t="s">
        <v>831</v>
      </c>
      <c r="D34" s="1113">
        <v>490</v>
      </c>
      <c r="E34" s="1113">
        <v>395</v>
      </c>
      <c r="F34" s="1113">
        <v>400</v>
      </c>
      <c r="G34" s="1113">
        <v>326</v>
      </c>
      <c r="H34" s="1113">
        <v>1611</v>
      </c>
      <c r="I34" s="1113">
        <v>743</v>
      </c>
      <c r="J34" s="1114"/>
      <c r="K34" s="1115">
        <v>276</v>
      </c>
      <c r="L34" s="1115">
        <v>217</v>
      </c>
      <c r="M34" s="1115">
        <v>219</v>
      </c>
      <c r="N34" s="1115">
        <v>172</v>
      </c>
      <c r="O34" s="1119">
        <f t="shared" si="2"/>
        <v>884</v>
      </c>
      <c r="P34" s="1121">
        <v>412</v>
      </c>
      <c r="Q34" s="1114"/>
      <c r="R34" s="1115">
        <v>214</v>
      </c>
      <c r="S34" s="1115">
        <v>178</v>
      </c>
      <c r="T34" s="1115">
        <v>181</v>
      </c>
      <c r="U34" s="1115">
        <v>154</v>
      </c>
      <c r="V34" s="1119">
        <f t="shared" si="3"/>
        <v>727</v>
      </c>
      <c r="W34" s="1121">
        <v>331</v>
      </c>
    </row>
    <row r="35" spans="1:23" s="1108" customFormat="1" ht="12" customHeight="1">
      <c r="A35" s="1109"/>
      <c r="B35" s="1110">
        <v>32</v>
      </c>
      <c r="C35" s="1111" t="s">
        <v>832</v>
      </c>
      <c r="D35" s="1113">
        <v>731</v>
      </c>
      <c r="E35" s="1113">
        <v>534</v>
      </c>
      <c r="F35" s="1113">
        <v>632</v>
      </c>
      <c r="G35" s="1113">
        <v>485</v>
      </c>
      <c r="H35" s="1113">
        <v>2382</v>
      </c>
      <c r="I35" s="1113" t="s">
        <v>760</v>
      </c>
      <c r="J35" s="1114"/>
      <c r="K35" s="1115">
        <v>392</v>
      </c>
      <c r="L35" s="1115">
        <v>279</v>
      </c>
      <c r="M35" s="1115">
        <v>330</v>
      </c>
      <c r="N35" s="1115">
        <v>257</v>
      </c>
      <c r="O35" s="1119">
        <f t="shared" si="2"/>
        <v>1258</v>
      </c>
      <c r="P35" s="1113" t="s">
        <v>760</v>
      </c>
      <c r="Q35" s="1114"/>
      <c r="R35" s="1115">
        <v>339</v>
      </c>
      <c r="S35" s="1115">
        <v>255</v>
      </c>
      <c r="T35" s="1115">
        <v>302</v>
      </c>
      <c r="U35" s="1115">
        <v>228</v>
      </c>
      <c r="V35" s="1119">
        <f t="shared" si="3"/>
        <v>1124</v>
      </c>
      <c r="W35" s="1113" t="s">
        <v>760</v>
      </c>
    </row>
    <row r="36" spans="1:23" s="1108" customFormat="1" ht="13.5" customHeight="1" thickBot="1">
      <c r="A36" s="1109"/>
      <c r="B36" s="1133">
        <v>33</v>
      </c>
      <c r="C36" s="1134" t="s">
        <v>833</v>
      </c>
      <c r="D36" s="1135">
        <v>215</v>
      </c>
      <c r="E36" s="1135">
        <v>222</v>
      </c>
      <c r="F36" s="1135">
        <v>307</v>
      </c>
      <c r="G36" s="1135">
        <v>226</v>
      </c>
      <c r="H36" s="1135">
        <v>970</v>
      </c>
      <c r="I36" s="1135">
        <v>6719</v>
      </c>
      <c r="J36" s="1136"/>
      <c r="K36" s="1115">
        <v>110</v>
      </c>
      <c r="L36" s="1115">
        <v>113</v>
      </c>
      <c r="M36" s="1115">
        <v>151</v>
      </c>
      <c r="N36" s="1115">
        <v>119</v>
      </c>
      <c r="O36" s="1119">
        <f t="shared" si="2"/>
        <v>493</v>
      </c>
      <c r="P36" s="1121">
        <v>3520</v>
      </c>
      <c r="Q36" s="1136"/>
      <c r="R36" s="1115">
        <v>105</v>
      </c>
      <c r="S36" s="1115">
        <v>109</v>
      </c>
      <c r="T36" s="1115">
        <v>156</v>
      </c>
      <c r="U36" s="1115">
        <v>107</v>
      </c>
      <c r="V36" s="1119">
        <f t="shared" si="3"/>
        <v>477</v>
      </c>
      <c r="W36" s="1121">
        <v>3199</v>
      </c>
    </row>
    <row r="37" spans="1:23" s="1132" customFormat="1" ht="15.75" customHeight="1" thickBot="1">
      <c r="A37" s="1109"/>
      <c r="B37" s="1137"/>
      <c r="C37" s="1138" t="s">
        <v>762</v>
      </c>
      <c r="D37" s="1139">
        <f aca="true" t="shared" si="4" ref="D37:I37">SUM(D4:D36)</f>
        <v>32598</v>
      </c>
      <c r="E37" s="1139">
        <f t="shared" si="4"/>
        <v>28442</v>
      </c>
      <c r="F37" s="1139">
        <f t="shared" si="4"/>
        <v>28988</v>
      </c>
      <c r="G37" s="1139">
        <f t="shared" si="4"/>
        <v>24480</v>
      </c>
      <c r="H37" s="1139">
        <f t="shared" si="4"/>
        <v>114508</v>
      </c>
      <c r="I37" s="1139">
        <f t="shared" si="4"/>
        <v>362642</v>
      </c>
      <c r="J37" s="1140"/>
      <c r="K37" s="1139">
        <f aca="true" t="shared" si="5" ref="K37:P37">SUM(K4:K36)</f>
        <v>15491</v>
      </c>
      <c r="L37" s="1139">
        <f t="shared" si="5"/>
        <v>13130</v>
      </c>
      <c r="M37" s="1139">
        <f t="shared" si="5"/>
        <v>13192</v>
      </c>
      <c r="N37" s="1139">
        <f t="shared" si="5"/>
        <v>10716</v>
      </c>
      <c r="O37" s="1139">
        <f t="shared" si="5"/>
        <v>52529</v>
      </c>
      <c r="P37" s="1139">
        <f t="shared" si="5"/>
        <v>149172</v>
      </c>
      <c r="Q37" s="1140"/>
      <c r="R37" s="1139">
        <f aca="true" t="shared" si="6" ref="R37:W37">SUM(R4:R36)</f>
        <v>14153</v>
      </c>
      <c r="S37" s="1139">
        <f t="shared" si="6"/>
        <v>12473</v>
      </c>
      <c r="T37" s="1139">
        <f t="shared" si="6"/>
        <v>13147</v>
      </c>
      <c r="U37" s="1139">
        <f t="shared" si="6"/>
        <v>11367</v>
      </c>
      <c r="V37" s="1139">
        <f t="shared" si="6"/>
        <v>51140</v>
      </c>
      <c r="W37" s="1139">
        <f t="shared" si="6"/>
        <v>153219</v>
      </c>
    </row>
    <row r="38" spans="1:23" s="1132" customFormat="1" ht="12" customHeight="1">
      <c r="A38" s="1109"/>
      <c r="B38" s="1141">
        <v>34</v>
      </c>
      <c r="C38" s="1142" t="s">
        <v>763</v>
      </c>
      <c r="D38" s="1143">
        <v>1831</v>
      </c>
      <c r="E38" s="1143">
        <v>2072</v>
      </c>
      <c r="F38" s="1143">
        <v>5422</v>
      </c>
      <c r="G38" s="1143">
        <v>6420</v>
      </c>
      <c r="H38" s="1143">
        <v>15745</v>
      </c>
      <c r="I38" s="1143">
        <v>187166</v>
      </c>
      <c r="J38" s="1144"/>
      <c r="K38" s="1145">
        <v>522</v>
      </c>
      <c r="L38" s="1145">
        <v>600</v>
      </c>
      <c r="M38" s="1145">
        <v>2079</v>
      </c>
      <c r="N38" s="1145">
        <v>2710</v>
      </c>
      <c r="O38" s="1146">
        <f>IF(SUM(K38:N38)=0,"",SUM(K38:N38))</f>
        <v>5911</v>
      </c>
      <c r="P38" s="1147">
        <v>68080</v>
      </c>
      <c r="Q38" s="1144"/>
      <c r="R38" s="1148">
        <v>1309</v>
      </c>
      <c r="S38" s="1148">
        <v>1472</v>
      </c>
      <c r="T38" s="1148">
        <v>3343</v>
      </c>
      <c r="U38" s="1148">
        <v>3710</v>
      </c>
      <c r="V38" s="1149">
        <f>IF(SUM(R38:U38)=0,"",SUM(R38:U38))</f>
        <v>9834</v>
      </c>
      <c r="W38" s="1150">
        <v>119086</v>
      </c>
    </row>
    <row r="39" spans="1:23" s="1132" customFormat="1" ht="12" customHeight="1" thickBot="1">
      <c r="A39" s="1109"/>
      <c r="B39" s="1151">
        <v>35</v>
      </c>
      <c r="C39" s="1152" t="s">
        <v>3</v>
      </c>
      <c r="D39" s="1153">
        <v>12413</v>
      </c>
      <c r="E39" s="1153">
        <v>10739</v>
      </c>
      <c r="F39" s="1153">
        <v>9834</v>
      </c>
      <c r="G39" s="1153">
        <v>9719</v>
      </c>
      <c r="H39" s="1153">
        <v>42705</v>
      </c>
      <c r="I39" s="1153">
        <v>502493</v>
      </c>
      <c r="J39" s="1136"/>
      <c r="K39" s="1115">
        <v>6413</v>
      </c>
      <c r="L39" s="1115">
        <v>5629</v>
      </c>
      <c r="M39" s="1115">
        <v>5003</v>
      </c>
      <c r="N39" s="1115">
        <v>4615</v>
      </c>
      <c r="O39" s="1119">
        <f>IF(SUM(K39:N39)=0,"",SUM(K39:N39))</f>
        <v>21660</v>
      </c>
      <c r="P39" s="1121">
        <v>256935</v>
      </c>
      <c r="Q39" s="1136"/>
      <c r="R39" s="1115">
        <v>6000</v>
      </c>
      <c r="S39" s="1115">
        <v>5110</v>
      </c>
      <c r="T39" s="1115">
        <v>4831</v>
      </c>
      <c r="U39" s="1115">
        <v>5104</v>
      </c>
      <c r="V39" s="1119">
        <f>IF(SUM(R39:U39)=0,"",SUM(R39:U39))</f>
        <v>21045</v>
      </c>
      <c r="W39" s="1121">
        <v>245558</v>
      </c>
    </row>
    <row r="40" spans="1:23" s="1132" customFormat="1" ht="20.25" customHeight="1" thickBot="1" thickTop="1">
      <c r="A40" s="1109"/>
      <c r="B40" s="1154"/>
      <c r="C40" s="1154" t="s">
        <v>764</v>
      </c>
      <c r="D40" s="1155">
        <f aca="true" t="shared" si="7" ref="D40:I40">SUM(D37:D39)</f>
        <v>46842</v>
      </c>
      <c r="E40" s="1155">
        <f t="shared" si="7"/>
        <v>41253</v>
      </c>
      <c r="F40" s="1155">
        <f t="shared" si="7"/>
        <v>44244</v>
      </c>
      <c r="G40" s="1155">
        <f t="shared" si="7"/>
        <v>40619</v>
      </c>
      <c r="H40" s="1155">
        <f t="shared" si="7"/>
        <v>172958</v>
      </c>
      <c r="I40" s="1156">
        <f t="shared" si="7"/>
        <v>1052301</v>
      </c>
      <c r="J40" s="1157"/>
      <c r="K40" s="1155">
        <f aca="true" t="shared" si="8" ref="K40:P40">SUM(K37:K39)</f>
        <v>22426</v>
      </c>
      <c r="L40" s="1155">
        <f t="shared" si="8"/>
        <v>19359</v>
      </c>
      <c r="M40" s="1155">
        <f t="shared" si="8"/>
        <v>20274</v>
      </c>
      <c r="N40" s="1155">
        <f t="shared" si="8"/>
        <v>18041</v>
      </c>
      <c r="O40" s="1155">
        <f t="shared" si="8"/>
        <v>80100</v>
      </c>
      <c r="P40" s="1155">
        <f t="shared" si="8"/>
        <v>474187</v>
      </c>
      <c r="Q40" s="1157"/>
      <c r="R40" s="1156">
        <f aca="true" t="shared" si="9" ref="R40:W40">SUM(R37:R39)</f>
        <v>21462</v>
      </c>
      <c r="S40" s="1156">
        <f t="shared" si="9"/>
        <v>19055</v>
      </c>
      <c r="T40" s="1156">
        <f t="shared" si="9"/>
        <v>21321</v>
      </c>
      <c r="U40" s="1156">
        <f t="shared" si="9"/>
        <v>20181</v>
      </c>
      <c r="V40" s="1156">
        <f t="shared" si="9"/>
        <v>82019</v>
      </c>
      <c r="W40" s="1156">
        <f t="shared" si="9"/>
        <v>517863</v>
      </c>
    </row>
    <row r="41" spans="2:23" s="1158" customFormat="1" ht="11.25">
      <c r="B41" s="1158" t="s">
        <v>765</v>
      </c>
      <c r="D41" s="1159"/>
      <c r="E41" s="1159"/>
      <c r="F41" s="1160"/>
      <c r="G41" s="1159"/>
      <c r="H41" s="1159"/>
      <c r="I41" s="1159"/>
      <c r="J41" s="1159"/>
      <c r="K41" s="1161"/>
      <c r="L41" s="1161"/>
      <c r="M41" s="1161"/>
      <c r="N41" s="1161"/>
      <c r="O41" s="1161"/>
      <c r="P41" s="1161"/>
      <c r="Q41" s="1161"/>
      <c r="R41" s="1159"/>
      <c r="S41" s="1159"/>
      <c r="T41" s="1159"/>
      <c r="U41" s="1159"/>
      <c r="V41" s="1159"/>
      <c r="W41" s="1159"/>
    </row>
    <row r="42" spans="2:23" s="1162" customFormat="1" ht="11.25">
      <c r="B42" s="1162" t="s">
        <v>766</v>
      </c>
      <c r="D42" s="1163"/>
      <c r="E42" s="1163"/>
      <c r="F42" s="1163"/>
      <c r="G42" s="1163"/>
      <c r="H42" s="1163"/>
      <c r="I42" s="1163"/>
      <c r="J42" s="1163"/>
      <c r="K42" s="1164"/>
      <c r="L42" s="1164"/>
      <c r="M42" s="1164"/>
      <c r="N42" s="1164"/>
      <c r="O42" s="1164"/>
      <c r="P42" s="1164"/>
      <c r="Q42" s="1164"/>
      <c r="R42" s="1163"/>
      <c r="S42" s="1163"/>
      <c r="T42" s="1163"/>
      <c r="U42" s="1163"/>
      <c r="V42" s="1163"/>
      <c r="W42" s="1163"/>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Header>&amp;L歯周疾患検診結果詳細</oddHeader>
    <oddFooter>&amp;C-13-</oddFooter>
  </headerFooter>
</worksheet>
</file>

<file path=xl/worksheets/sheet8.xml><?xml version="1.0" encoding="utf-8"?>
<worksheet xmlns="http://schemas.openxmlformats.org/spreadsheetml/2006/main" xmlns:r="http://schemas.openxmlformats.org/officeDocument/2006/relationships">
  <sheetPr>
    <tabColor indexed="13"/>
  </sheetPr>
  <dimension ref="A1:W44"/>
  <sheetViews>
    <sheetView zoomScaleSheetLayoutView="90" workbookViewId="0" topLeftCell="A1">
      <pane xSplit="3" ySplit="3" topLeftCell="D4" activePane="bottomRight" state="frozen"/>
      <selection pane="topLeft" activeCell="C5" sqref="C5"/>
      <selection pane="topRight" activeCell="C5" sqref="C5"/>
      <selection pane="bottomLeft" activeCell="C5" sqref="C5"/>
      <selection pane="bottomRight" activeCell="D4" sqref="D4"/>
    </sheetView>
  </sheetViews>
  <sheetFormatPr defaultColWidth="9.00390625" defaultRowHeight="13.5"/>
  <cols>
    <col min="1" max="1" width="0.74609375" style="1086" customWidth="1"/>
    <col min="2" max="2" width="1.12109375" style="1086" customWidth="1"/>
    <col min="3" max="3" width="7.50390625" style="1086" customWidth="1"/>
    <col min="4" max="9" width="6.75390625" style="1182" customWidth="1"/>
    <col min="10" max="10" width="1.12109375" style="1182" customWidth="1"/>
    <col min="11" max="16" width="6.75390625" style="1179" customWidth="1"/>
    <col min="17" max="17" width="1.12109375" style="1179" customWidth="1"/>
    <col min="18" max="22" width="6.75390625" style="1182" customWidth="1"/>
    <col min="23" max="23" width="6.125" style="1182" customWidth="1"/>
    <col min="24" max="16384" width="9.00390625" style="1086" customWidth="1"/>
  </cols>
  <sheetData>
    <row r="1" spans="1:23" s="1167" customFormat="1" ht="18.75" customHeight="1" thickBot="1">
      <c r="A1" s="1081" t="s">
        <v>238</v>
      </c>
      <c r="B1" s="1081"/>
      <c r="C1" s="1081"/>
      <c r="D1" s="1082"/>
      <c r="E1" s="1082"/>
      <c r="F1" s="1082"/>
      <c r="G1" s="1082"/>
      <c r="H1" s="1082"/>
      <c r="I1" s="1082"/>
      <c r="J1" s="1082"/>
      <c r="K1" s="1083"/>
      <c r="L1" s="1083"/>
      <c r="M1" s="1083"/>
      <c r="N1" s="1083"/>
      <c r="O1" s="1083"/>
      <c r="P1" s="1083"/>
      <c r="Q1" s="1083"/>
      <c r="R1" s="1082"/>
      <c r="S1" s="1082"/>
      <c r="T1" s="1082"/>
      <c r="U1" s="1082"/>
      <c r="V1" s="1082"/>
      <c r="W1" s="1084" t="s">
        <v>767</v>
      </c>
    </row>
    <row r="2" spans="2:23" ht="15.75" customHeight="1">
      <c r="B2" s="1087"/>
      <c r="C2" s="1088"/>
      <c r="D2" s="1089"/>
      <c r="E2" s="1089"/>
      <c r="F2" s="1089" t="s">
        <v>726</v>
      </c>
      <c r="G2" s="1089"/>
      <c r="H2" s="1089"/>
      <c r="I2" s="1089"/>
      <c r="J2" s="1090"/>
      <c r="K2" s="1091"/>
      <c r="L2" s="1091"/>
      <c r="M2" s="1091" t="s">
        <v>718</v>
      </c>
      <c r="N2" s="1091"/>
      <c r="O2" s="1091"/>
      <c r="P2" s="1091"/>
      <c r="Q2" s="1092"/>
      <c r="R2" s="1089"/>
      <c r="S2" s="1089"/>
      <c r="T2" s="1089" t="s">
        <v>719</v>
      </c>
      <c r="U2" s="1089"/>
      <c r="V2" s="1089"/>
      <c r="W2" s="1089"/>
    </row>
    <row r="3" spans="2:23" s="1094" customFormat="1" ht="17.25" customHeight="1">
      <c r="B3" s="1095"/>
      <c r="C3" s="1096" t="s">
        <v>239</v>
      </c>
      <c r="D3" s="1098" t="s">
        <v>721</v>
      </c>
      <c r="E3" s="1097" t="s">
        <v>722</v>
      </c>
      <c r="F3" s="1097" t="s">
        <v>723</v>
      </c>
      <c r="G3" s="1097" t="s">
        <v>724</v>
      </c>
      <c r="H3" s="1097" t="s">
        <v>725</v>
      </c>
      <c r="I3" s="1098" t="s">
        <v>796</v>
      </c>
      <c r="J3" s="1097"/>
      <c r="K3" s="1097" t="s">
        <v>721</v>
      </c>
      <c r="L3" s="1097" t="s">
        <v>722</v>
      </c>
      <c r="M3" s="1097" t="s">
        <v>723</v>
      </c>
      <c r="N3" s="1097" t="s">
        <v>724</v>
      </c>
      <c r="O3" s="1097" t="s">
        <v>725</v>
      </c>
      <c r="P3" s="1098" t="s">
        <v>796</v>
      </c>
      <c r="Q3" s="1097"/>
      <c r="R3" s="1097" t="s">
        <v>721</v>
      </c>
      <c r="S3" s="1097" t="s">
        <v>722</v>
      </c>
      <c r="T3" s="1097" t="s">
        <v>723</v>
      </c>
      <c r="U3" s="1097" t="s">
        <v>724</v>
      </c>
      <c r="V3" s="1097" t="s">
        <v>725</v>
      </c>
      <c r="W3" s="1097" t="s">
        <v>796</v>
      </c>
    </row>
    <row r="4" spans="1:23" s="1108" customFormat="1" ht="12" customHeight="1">
      <c r="A4" s="1100"/>
      <c r="B4" s="1101">
        <v>1</v>
      </c>
      <c r="C4" s="1102" t="s">
        <v>797</v>
      </c>
      <c r="D4" s="1103">
        <v>14</v>
      </c>
      <c r="E4" s="1103">
        <v>4</v>
      </c>
      <c r="F4" s="1103">
        <v>6</v>
      </c>
      <c r="G4" s="1103">
        <v>2</v>
      </c>
      <c r="H4" s="1103">
        <v>26</v>
      </c>
      <c r="I4" s="1168" t="s">
        <v>834</v>
      </c>
      <c r="J4" s="1169"/>
      <c r="K4" s="1106">
        <v>7</v>
      </c>
      <c r="L4" s="1106">
        <v>0</v>
      </c>
      <c r="M4" s="1106">
        <v>0</v>
      </c>
      <c r="N4" s="1106">
        <v>0</v>
      </c>
      <c r="O4" s="1103">
        <f aca="true" t="shared" si="0" ref="O4:O22">IF(SUM(K4:N4)=0,"",SUM(K4:N4))</f>
        <v>7</v>
      </c>
      <c r="P4" s="1168" t="s">
        <v>834</v>
      </c>
      <c r="Q4" s="1169"/>
      <c r="R4" s="1106">
        <v>7</v>
      </c>
      <c r="S4" s="1106">
        <v>4</v>
      </c>
      <c r="T4" s="1106">
        <v>6</v>
      </c>
      <c r="U4" s="1106">
        <v>2</v>
      </c>
      <c r="V4" s="1103">
        <f aca="true" t="shared" si="1" ref="V4:V22">IF(SUM(R4:U4)=0,"",SUM(R4:U4))</f>
        <v>19</v>
      </c>
      <c r="W4" s="1168" t="s">
        <v>834</v>
      </c>
    </row>
    <row r="5" spans="1:23" s="1108" customFormat="1" ht="12" customHeight="1">
      <c r="A5" s="1109"/>
      <c r="B5" s="1110">
        <v>2</v>
      </c>
      <c r="C5" s="1111" t="s">
        <v>799</v>
      </c>
      <c r="D5" s="1113">
        <v>7</v>
      </c>
      <c r="E5" s="1113">
        <v>5</v>
      </c>
      <c r="F5" s="1113">
        <v>16</v>
      </c>
      <c r="G5" s="1113">
        <v>19</v>
      </c>
      <c r="H5" s="1113">
        <v>47</v>
      </c>
      <c r="I5" s="1113" t="s">
        <v>800</v>
      </c>
      <c r="J5" s="1170"/>
      <c r="K5" s="1115">
        <v>2</v>
      </c>
      <c r="L5" s="1115">
        <v>1</v>
      </c>
      <c r="M5" s="1115">
        <v>6</v>
      </c>
      <c r="N5" s="1115">
        <v>6</v>
      </c>
      <c r="O5" s="1119">
        <f t="shared" si="0"/>
        <v>15</v>
      </c>
      <c r="P5" s="1113" t="s">
        <v>800</v>
      </c>
      <c r="Q5" s="1170"/>
      <c r="R5" s="1115">
        <v>5</v>
      </c>
      <c r="S5" s="1115">
        <v>4</v>
      </c>
      <c r="T5" s="1115">
        <v>10</v>
      </c>
      <c r="U5" s="1115">
        <v>13</v>
      </c>
      <c r="V5" s="1119">
        <f t="shared" si="1"/>
        <v>32</v>
      </c>
      <c r="W5" s="1113" t="s">
        <v>800</v>
      </c>
    </row>
    <row r="6" spans="1:23" s="1108" customFormat="1" ht="12" customHeight="1">
      <c r="A6" s="1109"/>
      <c r="B6" s="1110">
        <v>3</v>
      </c>
      <c r="C6" s="1111" t="s">
        <v>835</v>
      </c>
      <c r="D6" s="1113">
        <v>6</v>
      </c>
      <c r="E6" s="1113">
        <v>3</v>
      </c>
      <c r="F6" s="1113">
        <v>6</v>
      </c>
      <c r="G6" s="1113">
        <v>8</v>
      </c>
      <c r="H6" s="1113">
        <v>23</v>
      </c>
      <c r="I6" s="1113" t="s">
        <v>800</v>
      </c>
      <c r="J6" s="1170"/>
      <c r="K6" s="1115">
        <v>2</v>
      </c>
      <c r="L6" s="1115">
        <v>0</v>
      </c>
      <c r="M6" s="1115">
        <v>4</v>
      </c>
      <c r="N6" s="1115">
        <v>2</v>
      </c>
      <c r="O6" s="1119">
        <f t="shared" si="0"/>
        <v>8</v>
      </c>
      <c r="P6" s="1113" t="s">
        <v>800</v>
      </c>
      <c r="Q6" s="1170"/>
      <c r="R6" s="1115">
        <v>4</v>
      </c>
      <c r="S6" s="1115">
        <v>3</v>
      </c>
      <c r="T6" s="1115">
        <v>2</v>
      </c>
      <c r="U6" s="1115">
        <v>6</v>
      </c>
      <c r="V6" s="1119">
        <f t="shared" si="1"/>
        <v>15</v>
      </c>
      <c r="W6" s="1113" t="s">
        <v>800</v>
      </c>
    </row>
    <row r="7" spans="1:23" s="1108" customFormat="1" ht="12" customHeight="1">
      <c r="A7" s="1109"/>
      <c r="B7" s="1110">
        <v>4</v>
      </c>
      <c r="C7" s="1111" t="s">
        <v>802</v>
      </c>
      <c r="D7" s="1119">
        <v>4</v>
      </c>
      <c r="E7" s="1119">
        <v>6</v>
      </c>
      <c r="F7" s="1119">
        <v>8</v>
      </c>
      <c r="G7" s="1113" t="s">
        <v>803</v>
      </c>
      <c r="H7" s="1119">
        <v>18</v>
      </c>
      <c r="I7" s="1120">
        <v>15</v>
      </c>
      <c r="J7" s="1170"/>
      <c r="K7" s="1115">
        <v>1</v>
      </c>
      <c r="L7" s="1115">
        <v>2</v>
      </c>
      <c r="M7" s="1115">
        <v>5</v>
      </c>
      <c r="N7" s="1113" t="s">
        <v>803</v>
      </c>
      <c r="O7" s="1119">
        <f t="shared" si="0"/>
        <v>8</v>
      </c>
      <c r="P7" s="1121">
        <v>4</v>
      </c>
      <c r="Q7" s="1170"/>
      <c r="R7" s="1115">
        <v>3</v>
      </c>
      <c r="S7" s="1115">
        <v>4</v>
      </c>
      <c r="T7" s="1115">
        <v>3</v>
      </c>
      <c r="U7" s="1113" t="s">
        <v>803</v>
      </c>
      <c r="V7" s="1119">
        <f t="shared" si="1"/>
        <v>10</v>
      </c>
      <c r="W7" s="1121">
        <v>11</v>
      </c>
    </row>
    <row r="8" spans="1:23" s="1108" customFormat="1" ht="12" customHeight="1">
      <c r="A8" s="1109"/>
      <c r="B8" s="1110">
        <v>5</v>
      </c>
      <c r="C8" s="1111" t="s">
        <v>804</v>
      </c>
      <c r="D8" s="1119">
        <v>5</v>
      </c>
      <c r="E8" s="1119">
        <v>6</v>
      </c>
      <c r="F8" s="1119">
        <v>8</v>
      </c>
      <c r="G8" s="1113" t="s">
        <v>805</v>
      </c>
      <c r="H8" s="1119">
        <v>19</v>
      </c>
      <c r="I8" s="1120">
        <v>3</v>
      </c>
      <c r="J8" s="1170"/>
      <c r="K8" s="1115">
        <v>1</v>
      </c>
      <c r="L8" s="1115">
        <v>2</v>
      </c>
      <c r="M8" s="1115">
        <v>4</v>
      </c>
      <c r="N8" s="1113" t="s">
        <v>805</v>
      </c>
      <c r="O8" s="1119">
        <f t="shared" si="0"/>
        <v>7</v>
      </c>
      <c r="P8" s="1121">
        <v>1</v>
      </c>
      <c r="Q8" s="1170"/>
      <c r="R8" s="1115">
        <v>4</v>
      </c>
      <c r="S8" s="1115">
        <v>4</v>
      </c>
      <c r="T8" s="1115">
        <v>4</v>
      </c>
      <c r="U8" s="1113" t="s">
        <v>805</v>
      </c>
      <c r="V8" s="1119">
        <f t="shared" si="1"/>
        <v>12</v>
      </c>
      <c r="W8" s="1121">
        <v>2</v>
      </c>
    </row>
    <row r="9" spans="1:23" s="1108" customFormat="1" ht="12" customHeight="1">
      <c r="A9" s="1109"/>
      <c r="B9" s="1110">
        <v>6</v>
      </c>
      <c r="C9" s="1111" t="s">
        <v>806</v>
      </c>
      <c r="D9" s="1119">
        <v>3</v>
      </c>
      <c r="E9" s="1119">
        <v>5</v>
      </c>
      <c r="F9" s="1119">
        <v>15</v>
      </c>
      <c r="G9" s="1119">
        <v>6</v>
      </c>
      <c r="H9" s="1119">
        <v>29</v>
      </c>
      <c r="I9" s="1120">
        <v>4</v>
      </c>
      <c r="J9" s="1170"/>
      <c r="K9" s="1115">
        <v>2</v>
      </c>
      <c r="L9" s="1115">
        <v>2</v>
      </c>
      <c r="M9" s="1115">
        <v>8</v>
      </c>
      <c r="N9" s="1115">
        <v>3</v>
      </c>
      <c r="O9" s="1119">
        <f t="shared" si="0"/>
        <v>15</v>
      </c>
      <c r="P9" s="1121">
        <v>2</v>
      </c>
      <c r="Q9" s="1170"/>
      <c r="R9" s="1115">
        <v>1</v>
      </c>
      <c r="S9" s="1115">
        <v>3</v>
      </c>
      <c r="T9" s="1115">
        <v>7</v>
      </c>
      <c r="U9" s="1115">
        <v>3</v>
      </c>
      <c r="V9" s="1119">
        <f t="shared" si="1"/>
        <v>14</v>
      </c>
      <c r="W9" s="1121">
        <v>2</v>
      </c>
    </row>
    <row r="10" spans="1:23" s="1108" customFormat="1" ht="12" customHeight="1">
      <c r="A10" s="1109"/>
      <c r="B10" s="1110">
        <v>7</v>
      </c>
      <c r="C10" s="1111" t="s">
        <v>807</v>
      </c>
      <c r="D10" s="1113">
        <v>18</v>
      </c>
      <c r="E10" s="1113">
        <v>18</v>
      </c>
      <c r="F10" s="1113">
        <v>34</v>
      </c>
      <c r="G10" s="1113">
        <v>40</v>
      </c>
      <c r="H10" s="1113">
        <v>110</v>
      </c>
      <c r="I10" s="1113" t="s">
        <v>834</v>
      </c>
      <c r="J10" s="1170"/>
      <c r="K10" s="1123">
        <v>6</v>
      </c>
      <c r="L10" s="1123">
        <v>6</v>
      </c>
      <c r="M10" s="1123">
        <v>10</v>
      </c>
      <c r="N10" s="1123">
        <v>18</v>
      </c>
      <c r="O10" s="1125">
        <f t="shared" si="0"/>
        <v>40</v>
      </c>
      <c r="P10" s="1113" t="s">
        <v>834</v>
      </c>
      <c r="Q10" s="1170"/>
      <c r="R10" s="1123">
        <v>12</v>
      </c>
      <c r="S10" s="1123">
        <v>12</v>
      </c>
      <c r="T10" s="1123">
        <v>24</v>
      </c>
      <c r="U10" s="1123">
        <v>22</v>
      </c>
      <c r="V10" s="1125">
        <f t="shared" si="1"/>
        <v>70</v>
      </c>
      <c r="W10" s="1113" t="s">
        <v>834</v>
      </c>
    </row>
    <row r="11" spans="1:23" s="1108" customFormat="1" ht="12" customHeight="1">
      <c r="A11" s="1109"/>
      <c r="B11" s="1110">
        <v>8</v>
      </c>
      <c r="C11" s="1111" t="s">
        <v>809</v>
      </c>
      <c r="D11" s="1113">
        <v>48</v>
      </c>
      <c r="E11" s="1113">
        <v>48</v>
      </c>
      <c r="F11" s="1113">
        <v>78</v>
      </c>
      <c r="G11" s="1113">
        <v>163</v>
      </c>
      <c r="H11" s="1113">
        <v>337</v>
      </c>
      <c r="I11" s="1113">
        <v>264</v>
      </c>
      <c r="J11" s="1170"/>
      <c r="K11" s="1115">
        <v>15</v>
      </c>
      <c r="L11" s="1115">
        <v>15</v>
      </c>
      <c r="M11" s="1115">
        <v>30</v>
      </c>
      <c r="N11" s="1115">
        <v>70</v>
      </c>
      <c r="O11" s="1119">
        <f t="shared" si="0"/>
        <v>130</v>
      </c>
      <c r="P11" s="1121">
        <v>95</v>
      </c>
      <c r="Q11" s="1170"/>
      <c r="R11" s="1115">
        <v>33</v>
      </c>
      <c r="S11" s="1115">
        <v>33</v>
      </c>
      <c r="T11" s="1115">
        <v>48</v>
      </c>
      <c r="U11" s="1115">
        <v>93</v>
      </c>
      <c r="V11" s="1119">
        <f t="shared" si="1"/>
        <v>207</v>
      </c>
      <c r="W11" s="1121">
        <v>169</v>
      </c>
    </row>
    <row r="12" spans="1:23" s="1108" customFormat="1" ht="12" customHeight="1">
      <c r="A12" s="1109"/>
      <c r="B12" s="1110">
        <v>9</v>
      </c>
      <c r="C12" s="1111" t="s">
        <v>836</v>
      </c>
      <c r="D12" s="1113">
        <v>19</v>
      </c>
      <c r="E12" s="1113">
        <v>12</v>
      </c>
      <c r="F12" s="1113">
        <v>9</v>
      </c>
      <c r="G12" s="1113">
        <v>18</v>
      </c>
      <c r="H12" s="1113">
        <v>58</v>
      </c>
      <c r="I12" s="1113">
        <v>964</v>
      </c>
      <c r="J12" s="1170"/>
      <c r="K12" s="1113">
        <v>7</v>
      </c>
      <c r="L12" s="1115">
        <v>5</v>
      </c>
      <c r="M12" s="1115">
        <v>4</v>
      </c>
      <c r="N12" s="1115">
        <v>7</v>
      </c>
      <c r="O12" s="1119">
        <f t="shared" si="0"/>
        <v>23</v>
      </c>
      <c r="P12" s="1113" t="s">
        <v>834</v>
      </c>
      <c r="Q12" s="1170"/>
      <c r="R12" s="1115">
        <v>12</v>
      </c>
      <c r="S12" s="1115">
        <v>7</v>
      </c>
      <c r="T12" s="1115">
        <v>5</v>
      </c>
      <c r="U12" s="1115">
        <v>11</v>
      </c>
      <c r="V12" s="1119">
        <f t="shared" si="1"/>
        <v>35</v>
      </c>
      <c r="W12" s="1113" t="s">
        <v>834</v>
      </c>
    </row>
    <row r="13" spans="1:23" s="1108" customFormat="1" ht="12" customHeight="1">
      <c r="A13" s="1109"/>
      <c r="B13" s="1110">
        <v>10</v>
      </c>
      <c r="C13" s="1111" t="s">
        <v>812</v>
      </c>
      <c r="D13" s="1125">
        <v>109</v>
      </c>
      <c r="E13" s="1125">
        <v>96</v>
      </c>
      <c r="F13" s="1125">
        <v>120</v>
      </c>
      <c r="G13" s="1125">
        <v>158</v>
      </c>
      <c r="H13" s="1125">
        <v>483</v>
      </c>
      <c r="I13" s="1126">
        <v>640</v>
      </c>
      <c r="J13" s="1170"/>
      <c r="K13" s="1123">
        <v>35</v>
      </c>
      <c r="L13" s="1123">
        <v>28</v>
      </c>
      <c r="M13" s="1123">
        <v>35</v>
      </c>
      <c r="N13" s="1123">
        <v>69</v>
      </c>
      <c r="O13" s="1125">
        <f t="shared" si="0"/>
        <v>167</v>
      </c>
      <c r="P13" s="1127">
        <v>224</v>
      </c>
      <c r="Q13" s="1170"/>
      <c r="R13" s="1123">
        <v>74</v>
      </c>
      <c r="S13" s="1123">
        <v>68</v>
      </c>
      <c r="T13" s="1123">
        <v>85</v>
      </c>
      <c r="U13" s="1123">
        <v>89</v>
      </c>
      <c r="V13" s="1125">
        <f t="shared" si="1"/>
        <v>316</v>
      </c>
      <c r="W13" s="1127">
        <v>416</v>
      </c>
    </row>
    <row r="14" spans="1:23" s="1108" customFormat="1" ht="12" customHeight="1">
      <c r="A14" s="1109"/>
      <c r="B14" s="1110">
        <v>11</v>
      </c>
      <c r="C14" s="1111" t="s">
        <v>813</v>
      </c>
      <c r="D14" s="1119">
        <v>44</v>
      </c>
      <c r="E14" s="1119">
        <v>41</v>
      </c>
      <c r="F14" s="1119">
        <v>48</v>
      </c>
      <c r="G14" s="1119">
        <v>56</v>
      </c>
      <c r="H14" s="1119">
        <v>189</v>
      </c>
      <c r="I14" s="1120">
        <v>395</v>
      </c>
      <c r="J14" s="1170"/>
      <c r="K14" s="1115">
        <v>16</v>
      </c>
      <c r="L14" s="1115">
        <v>6</v>
      </c>
      <c r="M14" s="1115">
        <v>11</v>
      </c>
      <c r="N14" s="1115">
        <v>22</v>
      </c>
      <c r="O14" s="1119">
        <f t="shared" si="0"/>
        <v>55</v>
      </c>
      <c r="P14" s="1121">
        <v>96</v>
      </c>
      <c r="Q14" s="1170"/>
      <c r="R14" s="1115">
        <v>28</v>
      </c>
      <c r="S14" s="1115">
        <v>35</v>
      </c>
      <c r="T14" s="1115">
        <v>37</v>
      </c>
      <c r="U14" s="1115">
        <v>34</v>
      </c>
      <c r="V14" s="1119">
        <f t="shared" si="1"/>
        <v>134</v>
      </c>
      <c r="W14" s="1121">
        <v>299</v>
      </c>
    </row>
    <row r="15" spans="1:23" s="1108" customFormat="1" ht="12" customHeight="1">
      <c r="A15" s="1109"/>
      <c r="B15" s="1110">
        <v>12</v>
      </c>
      <c r="C15" s="1111" t="s">
        <v>814</v>
      </c>
      <c r="D15" s="1119">
        <v>7</v>
      </c>
      <c r="E15" s="1119">
        <v>9</v>
      </c>
      <c r="F15" s="1119">
        <v>7</v>
      </c>
      <c r="G15" s="1119">
        <v>7</v>
      </c>
      <c r="H15" s="1119">
        <v>30</v>
      </c>
      <c r="I15" s="1120">
        <v>778</v>
      </c>
      <c r="J15" s="1170"/>
      <c r="K15" s="1115">
        <v>2</v>
      </c>
      <c r="L15" s="1115">
        <v>1</v>
      </c>
      <c r="M15" s="1115">
        <v>1</v>
      </c>
      <c r="N15" s="1115">
        <v>3</v>
      </c>
      <c r="O15" s="1119">
        <f t="shared" si="0"/>
        <v>7</v>
      </c>
      <c r="P15" s="1121">
        <v>225</v>
      </c>
      <c r="Q15" s="1170"/>
      <c r="R15" s="1115">
        <v>5</v>
      </c>
      <c r="S15" s="1115">
        <v>8</v>
      </c>
      <c r="T15" s="1115">
        <v>6</v>
      </c>
      <c r="U15" s="1115">
        <v>4</v>
      </c>
      <c r="V15" s="1119">
        <f t="shared" si="1"/>
        <v>23</v>
      </c>
      <c r="W15" s="1121">
        <v>553</v>
      </c>
    </row>
    <row r="16" spans="1:23" s="1108" customFormat="1" ht="12" customHeight="1">
      <c r="A16" s="1109"/>
      <c r="B16" s="1110">
        <v>13</v>
      </c>
      <c r="C16" s="1111" t="s">
        <v>815</v>
      </c>
      <c r="D16" s="1119">
        <v>17</v>
      </c>
      <c r="E16" s="1119">
        <v>14</v>
      </c>
      <c r="F16" s="1119">
        <v>14</v>
      </c>
      <c r="G16" s="1119">
        <v>28</v>
      </c>
      <c r="H16" s="1119">
        <v>73</v>
      </c>
      <c r="I16" s="1113" t="s">
        <v>760</v>
      </c>
      <c r="J16" s="1170"/>
      <c r="K16" s="1115">
        <v>3</v>
      </c>
      <c r="L16" s="1115">
        <v>3</v>
      </c>
      <c r="M16" s="1115">
        <v>5</v>
      </c>
      <c r="N16" s="1115">
        <v>9</v>
      </c>
      <c r="O16" s="1119">
        <f t="shared" si="0"/>
        <v>20</v>
      </c>
      <c r="P16" s="1113" t="s">
        <v>760</v>
      </c>
      <c r="Q16" s="1170"/>
      <c r="R16" s="1115">
        <v>14</v>
      </c>
      <c r="S16" s="1115">
        <v>11</v>
      </c>
      <c r="T16" s="1115">
        <v>9</v>
      </c>
      <c r="U16" s="1115">
        <v>19</v>
      </c>
      <c r="V16" s="1119">
        <f t="shared" si="1"/>
        <v>53</v>
      </c>
      <c r="W16" s="1113" t="s">
        <v>760</v>
      </c>
    </row>
    <row r="17" spans="1:23" s="1108" customFormat="1" ht="12" customHeight="1">
      <c r="A17" s="1109"/>
      <c r="B17" s="1110">
        <v>14</v>
      </c>
      <c r="C17" s="1111" t="s">
        <v>816</v>
      </c>
      <c r="D17" s="1119">
        <v>31</v>
      </c>
      <c r="E17" s="1119">
        <v>43</v>
      </c>
      <c r="F17" s="1119">
        <v>42</v>
      </c>
      <c r="G17" s="1119">
        <v>63</v>
      </c>
      <c r="H17" s="1119">
        <v>179</v>
      </c>
      <c r="I17" s="1120">
        <v>39</v>
      </c>
      <c r="J17" s="1170"/>
      <c r="K17" s="1115">
        <v>16</v>
      </c>
      <c r="L17" s="1115">
        <v>10</v>
      </c>
      <c r="M17" s="1115">
        <v>10</v>
      </c>
      <c r="N17" s="1115">
        <v>31</v>
      </c>
      <c r="O17" s="1119">
        <f t="shared" si="0"/>
        <v>67</v>
      </c>
      <c r="P17" s="1121">
        <v>13</v>
      </c>
      <c r="Q17" s="1170"/>
      <c r="R17" s="1115">
        <v>15</v>
      </c>
      <c r="S17" s="1115">
        <v>33</v>
      </c>
      <c r="T17" s="1115">
        <v>32</v>
      </c>
      <c r="U17" s="1115">
        <v>32</v>
      </c>
      <c r="V17" s="1119">
        <f t="shared" si="1"/>
        <v>112</v>
      </c>
      <c r="W17" s="1121">
        <v>26</v>
      </c>
    </row>
    <row r="18" spans="1:23" s="1108" customFormat="1" ht="12" customHeight="1">
      <c r="A18" s="1109"/>
      <c r="B18" s="1110">
        <v>15</v>
      </c>
      <c r="C18" s="1111" t="s">
        <v>817</v>
      </c>
      <c r="D18" s="1119">
        <v>5</v>
      </c>
      <c r="E18" s="1119">
        <v>8</v>
      </c>
      <c r="F18" s="1119">
        <v>2</v>
      </c>
      <c r="G18" s="1119">
        <v>11</v>
      </c>
      <c r="H18" s="1119">
        <v>26</v>
      </c>
      <c r="I18" s="1113" t="s">
        <v>805</v>
      </c>
      <c r="J18" s="1170"/>
      <c r="K18" s="1115">
        <v>1</v>
      </c>
      <c r="L18" s="1115">
        <v>3</v>
      </c>
      <c r="M18" s="1115">
        <v>0</v>
      </c>
      <c r="N18" s="1115">
        <v>7</v>
      </c>
      <c r="O18" s="1119">
        <f t="shared" si="0"/>
        <v>11</v>
      </c>
      <c r="P18" s="1113" t="s">
        <v>805</v>
      </c>
      <c r="Q18" s="1170"/>
      <c r="R18" s="1115">
        <v>4</v>
      </c>
      <c r="S18" s="1115">
        <v>5</v>
      </c>
      <c r="T18" s="1115">
        <v>2</v>
      </c>
      <c r="U18" s="1115">
        <v>4</v>
      </c>
      <c r="V18" s="1119">
        <f t="shared" si="1"/>
        <v>15</v>
      </c>
      <c r="W18" s="1113" t="s">
        <v>805</v>
      </c>
    </row>
    <row r="19" spans="1:23" s="1108" customFormat="1" ht="12" customHeight="1">
      <c r="A19" s="1109"/>
      <c r="B19" s="1110">
        <v>16</v>
      </c>
      <c r="C19" s="1111" t="s">
        <v>818</v>
      </c>
      <c r="D19" s="1119">
        <v>17</v>
      </c>
      <c r="E19" s="1119">
        <v>10</v>
      </c>
      <c r="F19" s="1119">
        <v>12</v>
      </c>
      <c r="G19" s="1119">
        <v>18</v>
      </c>
      <c r="H19" s="1119">
        <v>57</v>
      </c>
      <c r="I19" s="1120">
        <v>663</v>
      </c>
      <c r="J19" s="1170"/>
      <c r="K19" s="1115">
        <v>2</v>
      </c>
      <c r="L19" s="1115">
        <v>2</v>
      </c>
      <c r="M19" s="1115">
        <v>2</v>
      </c>
      <c r="N19" s="1115">
        <v>4</v>
      </c>
      <c r="O19" s="1119">
        <f t="shared" si="0"/>
        <v>10</v>
      </c>
      <c r="P19" s="1121">
        <v>214</v>
      </c>
      <c r="Q19" s="1170"/>
      <c r="R19" s="1115">
        <v>15</v>
      </c>
      <c r="S19" s="1115">
        <v>8</v>
      </c>
      <c r="T19" s="1115">
        <v>10</v>
      </c>
      <c r="U19" s="1115">
        <v>14</v>
      </c>
      <c r="V19" s="1119">
        <f t="shared" si="1"/>
        <v>47</v>
      </c>
      <c r="W19" s="1121">
        <v>449</v>
      </c>
    </row>
    <row r="20" spans="1:23" s="1108" customFormat="1" ht="12" customHeight="1">
      <c r="A20" s="1109"/>
      <c r="B20" s="1110">
        <v>17</v>
      </c>
      <c r="C20" s="1111" t="s">
        <v>794</v>
      </c>
      <c r="D20" s="1119">
        <v>61</v>
      </c>
      <c r="E20" s="1119">
        <v>40</v>
      </c>
      <c r="F20" s="1119">
        <v>48</v>
      </c>
      <c r="G20" s="1119">
        <v>42</v>
      </c>
      <c r="H20" s="1119">
        <v>191</v>
      </c>
      <c r="I20" s="1120">
        <v>158</v>
      </c>
      <c r="J20" s="1170"/>
      <c r="K20" s="1115">
        <v>21</v>
      </c>
      <c r="L20" s="1115">
        <v>13</v>
      </c>
      <c r="M20" s="1115">
        <v>14</v>
      </c>
      <c r="N20" s="1115">
        <v>15</v>
      </c>
      <c r="O20" s="1119">
        <f t="shared" si="0"/>
        <v>63</v>
      </c>
      <c r="P20" s="1121">
        <v>53</v>
      </c>
      <c r="Q20" s="1170"/>
      <c r="R20" s="1115">
        <v>40</v>
      </c>
      <c r="S20" s="1115">
        <v>27</v>
      </c>
      <c r="T20" s="1115">
        <v>34</v>
      </c>
      <c r="U20" s="1115">
        <v>27</v>
      </c>
      <c r="V20" s="1119">
        <f t="shared" si="1"/>
        <v>128</v>
      </c>
      <c r="W20" s="1121">
        <v>105</v>
      </c>
    </row>
    <row r="21" spans="1:23" s="1108" customFormat="1" ht="12" customHeight="1">
      <c r="A21" s="1109"/>
      <c r="B21" s="1110">
        <v>18</v>
      </c>
      <c r="C21" s="1111" t="s">
        <v>795</v>
      </c>
      <c r="D21" s="1119">
        <v>12</v>
      </c>
      <c r="E21" s="1119">
        <v>6</v>
      </c>
      <c r="F21" s="1119">
        <v>10</v>
      </c>
      <c r="G21" s="1119">
        <v>19</v>
      </c>
      <c r="H21" s="1119">
        <v>47</v>
      </c>
      <c r="I21" s="1113" t="s">
        <v>834</v>
      </c>
      <c r="J21" s="1170"/>
      <c r="K21" s="1115">
        <v>4</v>
      </c>
      <c r="L21" s="1115">
        <v>1</v>
      </c>
      <c r="M21" s="1115">
        <v>2</v>
      </c>
      <c r="N21" s="1115">
        <v>4</v>
      </c>
      <c r="O21" s="1119">
        <f t="shared" si="0"/>
        <v>11</v>
      </c>
      <c r="P21" s="1113" t="s">
        <v>834</v>
      </c>
      <c r="Q21" s="1170"/>
      <c r="R21" s="1115">
        <v>8</v>
      </c>
      <c r="S21" s="1115">
        <v>5</v>
      </c>
      <c r="T21" s="1115">
        <v>8</v>
      </c>
      <c r="U21" s="1115">
        <v>15</v>
      </c>
      <c r="V21" s="1119">
        <f t="shared" si="1"/>
        <v>36</v>
      </c>
      <c r="W21" s="1113" t="s">
        <v>834</v>
      </c>
    </row>
    <row r="22" spans="1:23" s="1108" customFormat="1" ht="12" customHeight="1">
      <c r="A22" s="1109"/>
      <c r="B22" s="1110">
        <v>19</v>
      </c>
      <c r="C22" s="1111" t="s">
        <v>819</v>
      </c>
      <c r="D22" s="1119">
        <v>66</v>
      </c>
      <c r="E22" s="1119">
        <v>90</v>
      </c>
      <c r="F22" s="1119">
        <v>153</v>
      </c>
      <c r="G22" s="1119">
        <v>111</v>
      </c>
      <c r="H22" s="1119">
        <v>420</v>
      </c>
      <c r="I22" s="1120">
        <v>132</v>
      </c>
      <c r="J22" s="1170"/>
      <c r="K22" s="1115">
        <v>16</v>
      </c>
      <c r="L22" s="1115">
        <v>24</v>
      </c>
      <c r="M22" s="1115">
        <v>41</v>
      </c>
      <c r="N22" s="1115">
        <v>45</v>
      </c>
      <c r="O22" s="1119">
        <f t="shared" si="0"/>
        <v>126</v>
      </c>
      <c r="P22" s="1121">
        <v>36</v>
      </c>
      <c r="Q22" s="1170"/>
      <c r="R22" s="1115">
        <v>50</v>
      </c>
      <c r="S22" s="1115">
        <v>66</v>
      </c>
      <c r="T22" s="1115">
        <v>112</v>
      </c>
      <c r="U22" s="1115">
        <v>66</v>
      </c>
      <c r="V22" s="1119">
        <f t="shared" si="1"/>
        <v>294</v>
      </c>
      <c r="W22" s="1121">
        <v>96</v>
      </c>
    </row>
    <row r="23" spans="1:23" s="1108" customFormat="1" ht="12" customHeight="1">
      <c r="A23" s="1109"/>
      <c r="B23" s="1110">
        <v>20</v>
      </c>
      <c r="C23" s="1111" t="s">
        <v>820</v>
      </c>
      <c r="D23" s="1119">
        <v>2</v>
      </c>
      <c r="E23" s="1119">
        <v>8</v>
      </c>
      <c r="F23" s="1119">
        <v>14</v>
      </c>
      <c r="G23" s="1119">
        <v>9</v>
      </c>
      <c r="H23" s="1119">
        <v>33</v>
      </c>
      <c r="I23" s="1120">
        <v>59</v>
      </c>
      <c r="J23" s="1170"/>
      <c r="K23" s="1115">
        <v>0</v>
      </c>
      <c r="L23" s="1115">
        <v>0</v>
      </c>
      <c r="M23" s="1115">
        <v>3</v>
      </c>
      <c r="N23" s="1115">
        <v>0</v>
      </c>
      <c r="O23" s="1119">
        <f>IF(SUM(K23:N23)=0,"",SUM(K23:N23))</f>
        <v>3</v>
      </c>
      <c r="P23" s="1121">
        <v>10</v>
      </c>
      <c r="Q23" s="1170"/>
      <c r="R23" s="1115">
        <v>2</v>
      </c>
      <c r="S23" s="1115">
        <v>8</v>
      </c>
      <c r="T23" s="1115">
        <v>11</v>
      </c>
      <c r="U23" s="1115">
        <v>9</v>
      </c>
      <c r="V23" s="1119">
        <f>IF(SUM(R23:U23)=0,"",SUM(R23:U23))</f>
        <v>30</v>
      </c>
      <c r="W23" s="1121">
        <v>49</v>
      </c>
    </row>
    <row r="24" spans="1:23" s="1108" customFormat="1" ht="12" customHeight="1">
      <c r="A24" s="1109"/>
      <c r="B24" s="1110">
        <v>21</v>
      </c>
      <c r="C24" s="1111" t="s">
        <v>821</v>
      </c>
      <c r="D24" s="1113">
        <v>105</v>
      </c>
      <c r="E24" s="1113">
        <v>29</v>
      </c>
      <c r="F24" s="1113">
        <v>20</v>
      </c>
      <c r="G24" s="1113">
        <v>19</v>
      </c>
      <c r="H24" s="1113">
        <v>173</v>
      </c>
      <c r="I24" s="1113" t="s">
        <v>834</v>
      </c>
      <c r="J24" s="1170"/>
      <c r="K24" s="1115">
        <v>31</v>
      </c>
      <c r="L24" s="1115">
        <v>6</v>
      </c>
      <c r="M24" s="1115">
        <v>5</v>
      </c>
      <c r="N24" s="1115">
        <v>12</v>
      </c>
      <c r="O24" s="1119">
        <f aca="true" t="shared" si="2" ref="O24:O35">IF(SUM(K24:N24)=0,"",SUM(K24:N24))</f>
        <v>54</v>
      </c>
      <c r="P24" s="1113" t="s">
        <v>834</v>
      </c>
      <c r="Q24" s="1170"/>
      <c r="R24" s="1115">
        <v>74</v>
      </c>
      <c r="S24" s="1115">
        <v>23</v>
      </c>
      <c r="T24" s="1115">
        <v>15</v>
      </c>
      <c r="U24" s="1115">
        <v>7</v>
      </c>
      <c r="V24" s="1119">
        <f aca="true" t="shared" si="3" ref="V24:V36">IF(SUM(R24:U24)=0,"",SUM(R24:U24))</f>
        <v>119</v>
      </c>
      <c r="W24" s="1113" t="s">
        <v>834</v>
      </c>
    </row>
    <row r="25" spans="1:23" s="1108" customFormat="1" ht="12" customHeight="1">
      <c r="A25" s="1109"/>
      <c r="B25" s="1110">
        <v>22</v>
      </c>
      <c r="C25" s="1111" t="s">
        <v>822</v>
      </c>
      <c r="D25" s="1113">
        <v>216</v>
      </c>
      <c r="E25" s="1113">
        <v>183</v>
      </c>
      <c r="F25" s="1113">
        <v>204</v>
      </c>
      <c r="G25" s="1113">
        <v>250</v>
      </c>
      <c r="H25" s="1113">
        <v>853</v>
      </c>
      <c r="I25" s="1113">
        <v>1160</v>
      </c>
      <c r="J25" s="1170"/>
      <c r="K25" s="1130">
        <v>78</v>
      </c>
      <c r="L25" s="1130">
        <v>43</v>
      </c>
      <c r="M25" s="1130">
        <v>51</v>
      </c>
      <c r="N25" s="1130">
        <v>119</v>
      </c>
      <c r="O25" s="1131">
        <f t="shared" si="2"/>
        <v>291</v>
      </c>
      <c r="P25" s="1121">
        <v>424</v>
      </c>
      <c r="Q25" s="1170"/>
      <c r="R25" s="1130">
        <v>138</v>
      </c>
      <c r="S25" s="1130">
        <v>140</v>
      </c>
      <c r="T25" s="1130">
        <v>153</v>
      </c>
      <c r="U25" s="1130">
        <v>131</v>
      </c>
      <c r="V25" s="1131">
        <f t="shared" si="3"/>
        <v>562</v>
      </c>
      <c r="W25" s="1121">
        <v>736</v>
      </c>
    </row>
    <row r="26" spans="1:23" s="1108" customFormat="1" ht="12" customHeight="1">
      <c r="A26" s="1109"/>
      <c r="B26" s="1110">
        <v>23</v>
      </c>
      <c r="C26" s="1111" t="s">
        <v>823</v>
      </c>
      <c r="D26" s="1113">
        <v>265</v>
      </c>
      <c r="E26" s="1113">
        <v>162</v>
      </c>
      <c r="F26" s="1113">
        <v>152</v>
      </c>
      <c r="G26" s="1113">
        <v>180</v>
      </c>
      <c r="H26" s="1113">
        <v>759</v>
      </c>
      <c r="I26" s="1113">
        <v>523</v>
      </c>
      <c r="J26" s="1170"/>
      <c r="K26" s="1130">
        <v>87</v>
      </c>
      <c r="L26" s="1130">
        <v>48</v>
      </c>
      <c r="M26" s="1130">
        <v>55</v>
      </c>
      <c r="N26" s="1130">
        <v>72</v>
      </c>
      <c r="O26" s="1131">
        <f t="shared" si="2"/>
        <v>262</v>
      </c>
      <c r="P26" s="1121">
        <v>339</v>
      </c>
      <c r="Q26" s="1170"/>
      <c r="R26" s="1130">
        <v>178</v>
      </c>
      <c r="S26" s="1130">
        <v>114</v>
      </c>
      <c r="T26" s="1130">
        <v>97</v>
      </c>
      <c r="U26" s="1130">
        <v>108</v>
      </c>
      <c r="V26" s="1131">
        <f t="shared" si="3"/>
        <v>497</v>
      </c>
      <c r="W26" s="1121">
        <v>184</v>
      </c>
    </row>
    <row r="27" spans="1:23" s="1108" customFormat="1" ht="12" customHeight="1">
      <c r="A27" s="1109"/>
      <c r="B27" s="1110">
        <v>24</v>
      </c>
      <c r="C27" s="1111" t="s">
        <v>824</v>
      </c>
      <c r="D27" s="1113">
        <v>23</v>
      </c>
      <c r="E27" s="1113">
        <v>23</v>
      </c>
      <c r="F27" s="1113">
        <v>34</v>
      </c>
      <c r="G27" s="1113">
        <v>11</v>
      </c>
      <c r="H27" s="1113">
        <v>91</v>
      </c>
      <c r="I27" s="1113" t="s">
        <v>760</v>
      </c>
      <c r="J27" s="1170"/>
      <c r="K27" s="1130">
        <v>5</v>
      </c>
      <c r="L27" s="1130">
        <v>6</v>
      </c>
      <c r="M27" s="1130">
        <v>6</v>
      </c>
      <c r="N27" s="1130">
        <v>4</v>
      </c>
      <c r="O27" s="1131">
        <f t="shared" si="2"/>
        <v>21</v>
      </c>
      <c r="P27" s="1113" t="s">
        <v>760</v>
      </c>
      <c r="Q27" s="1170"/>
      <c r="R27" s="1130">
        <v>18</v>
      </c>
      <c r="S27" s="1130">
        <v>17</v>
      </c>
      <c r="T27" s="1130">
        <v>28</v>
      </c>
      <c r="U27" s="1130">
        <v>7</v>
      </c>
      <c r="V27" s="1131">
        <f t="shared" si="3"/>
        <v>70</v>
      </c>
      <c r="W27" s="1113" t="s">
        <v>760</v>
      </c>
    </row>
    <row r="28" spans="1:23" s="1108" customFormat="1" ht="12" customHeight="1">
      <c r="A28" s="1109"/>
      <c r="B28" s="1110">
        <v>25</v>
      </c>
      <c r="C28" s="1111" t="s">
        <v>825</v>
      </c>
      <c r="D28" s="1113">
        <v>59</v>
      </c>
      <c r="E28" s="1113">
        <v>60</v>
      </c>
      <c r="F28" s="1113">
        <v>69</v>
      </c>
      <c r="G28" s="1113">
        <v>28</v>
      </c>
      <c r="H28" s="1113">
        <v>216</v>
      </c>
      <c r="I28" s="1113">
        <v>74</v>
      </c>
      <c r="J28" s="1170"/>
      <c r="K28" s="1130">
        <v>27</v>
      </c>
      <c r="L28" s="1130">
        <v>20</v>
      </c>
      <c r="M28" s="1130">
        <v>26</v>
      </c>
      <c r="N28" s="1130">
        <v>8</v>
      </c>
      <c r="O28" s="1131">
        <f t="shared" si="2"/>
        <v>81</v>
      </c>
      <c r="P28" s="1121">
        <v>27</v>
      </c>
      <c r="Q28" s="1170"/>
      <c r="R28" s="1130">
        <v>32</v>
      </c>
      <c r="S28" s="1130">
        <v>40</v>
      </c>
      <c r="T28" s="1130">
        <v>43</v>
      </c>
      <c r="U28" s="1130">
        <v>20</v>
      </c>
      <c r="V28" s="1131">
        <f t="shared" si="3"/>
        <v>135</v>
      </c>
      <c r="W28" s="1121">
        <v>47</v>
      </c>
    </row>
    <row r="29" spans="1:23" s="1108" customFormat="1" ht="12" customHeight="1">
      <c r="A29" s="1109"/>
      <c r="B29" s="1110">
        <v>26</v>
      </c>
      <c r="C29" s="1111" t="s">
        <v>826</v>
      </c>
      <c r="D29" s="1113">
        <v>6</v>
      </c>
      <c r="E29" s="1113">
        <v>13</v>
      </c>
      <c r="F29" s="1113">
        <v>17</v>
      </c>
      <c r="G29" s="1113">
        <v>9</v>
      </c>
      <c r="H29" s="1113">
        <v>45</v>
      </c>
      <c r="I29" s="1113" t="s">
        <v>803</v>
      </c>
      <c r="J29" s="1170"/>
      <c r="K29" s="1130">
        <v>3</v>
      </c>
      <c r="L29" s="1130">
        <v>7</v>
      </c>
      <c r="M29" s="1130">
        <v>8</v>
      </c>
      <c r="N29" s="1130">
        <v>1</v>
      </c>
      <c r="O29" s="1131">
        <f t="shared" si="2"/>
        <v>19</v>
      </c>
      <c r="P29" s="1113" t="s">
        <v>803</v>
      </c>
      <c r="Q29" s="1170"/>
      <c r="R29" s="1130">
        <v>3</v>
      </c>
      <c r="S29" s="1130">
        <v>6</v>
      </c>
      <c r="T29" s="1130">
        <v>9</v>
      </c>
      <c r="U29" s="1130">
        <v>8</v>
      </c>
      <c r="V29" s="1131">
        <f t="shared" si="3"/>
        <v>26</v>
      </c>
      <c r="W29" s="1113" t="s">
        <v>803</v>
      </c>
    </row>
    <row r="30" spans="1:23" s="1108" customFormat="1" ht="12" customHeight="1">
      <c r="A30" s="1109"/>
      <c r="B30" s="1110">
        <v>27</v>
      </c>
      <c r="C30" s="1111" t="s">
        <v>827</v>
      </c>
      <c r="D30" s="1113">
        <v>146</v>
      </c>
      <c r="E30" s="1113">
        <v>17</v>
      </c>
      <c r="F30" s="1113">
        <v>26</v>
      </c>
      <c r="G30" s="1113">
        <v>21</v>
      </c>
      <c r="H30" s="1113">
        <v>210</v>
      </c>
      <c r="I30" s="1113" t="s">
        <v>834</v>
      </c>
      <c r="J30" s="1170"/>
      <c r="K30" s="1115">
        <v>41</v>
      </c>
      <c r="L30" s="1115">
        <v>1</v>
      </c>
      <c r="M30" s="1115">
        <v>7</v>
      </c>
      <c r="N30" s="1115">
        <v>10</v>
      </c>
      <c r="O30" s="1119">
        <f t="shared" si="2"/>
        <v>59</v>
      </c>
      <c r="P30" s="1113" t="s">
        <v>834</v>
      </c>
      <c r="Q30" s="1170"/>
      <c r="R30" s="1115">
        <v>105</v>
      </c>
      <c r="S30" s="1115">
        <v>16</v>
      </c>
      <c r="T30" s="1115">
        <v>19</v>
      </c>
      <c r="U30" s="1115">
        <v>11</v>
      </c>
      <c r="V30" s="1119">
        <f t="shared" si="3"/>
        <v>151</v>
      </c>
      <c r="W30" s="1113" t="s">
        <v>834</v>
      </c>
    </row>
    <row r="31" spans="1:23" s="1108" customFormat="1" ht="12" customHeight="1">
      <c r="A31" s="1109"/>
      <c r="B31" s="1110">
        <v>28</v>
      </c>
      <c r="C31" s="1111" t="s">
        <v>828</v>
      </c>
      <c r="D31" s="1113">
        <v>127</v>
      </c>
      <c r="E31" s="1113">
        <v>12</v>
      </c>
      <c r="F31" s="1113">
        <v>19</v>
      </c>
      <c r="G31" s="1113">
        <v>1</v>
      </c>
      <c r="H31" s="1113">
        <v>159</v>
      </c>
      <c r="I31" s="1113" t="s">
        <v>834</v>
      </c>
      <c r="J31" s="1170"/>
      <c r="K31" s="1123">
        <v>35</v>
      </c>
      <c r="L31" s="1123">
        <v>4</v>
      </c>
      <c r="M31" s="1123">
        <v>5</v>
      </c>
      <c r="N31" s="1123">
        <v>1</v>
      </c>
      <c r="O31" s="1125">
        <f t="shared" si="2"/>
        <v>45</v>
      </c>
      <c r="P31" s="1113" t="s">
        <v>834</v>
      </c>
      <c r="Q31" s="1170"/>
      <c r="R31" s="1123">
        <v>92</v>
      </c>
      <c r="S31" s="1123">
        <v>8</v>
      </c>
      <c r="T31" s="1123">
        <v>14</v>
      </c>
      <c r="U31" s="1123">
        <v>0</v>
      </c>
      <c r="V31" s="1125">
        <f t="shared" si="3"/>
        <v>114</v>
      </c>
      <c r="W31" s="1113" t="s">
        <v>834</v>
      </c>
    </row>
    <row r="32" spans="1:23" s="1108" customFormat="1" ht="12" customHeight="1">
      <c r="A32" s="1109"/>
      <c r="B32" s="1110">
        <v>29</v>
      </c>
      <c r="C32" s="1111" t="s">
        <v>829</v>
      </c>
      <c r="D32" s="1113">
        <v>124</v>
      </c>
      <c r="E32" s="1113">
        <v>65</v>
      </c>
      <c r="F32" s="1113">
        <v>84</v>
      </c>
      <c r="G32" s="1113">
        <v>61</v>
      </c>
      <c r="H32" s="1113">
        <v>334</v>
      </c>
      <c r="I32" s="1113" t="s">
        <v>834</v>
      </c>
      <c r="J32" s="1170"/>
      <c r="K32" s="1115">
        <v>37</v>
      </c>
      <c r="L32" s="1115">
        <v>18</v>
      </c>
      <c r="M32" s="1115">
        <v>26</v>
      </c>
      <c r="N32" s="1115">
        <v>28</v>
      </c>
      <c r="O32" s="1119">
        <f t="shared" si="2"/>
        <v>109</v>
      </c>
      <c r="P32" s="1113" t="s">
        <v>834</v>
      </c>
      <c r="Q32" s="1170"/>
      <c r="R32" s="1115">
        <v>87</v>
      </c>
      <c r="S32" s="1115">
        <v>47</v>
      </c>
      <c r="T32" s="1115">
        <v>58</v>
      </c>
      <c r="U32" s="1115">
        <v>33</v>
      </c>
      <c r="V32" s="1119">
        <f t="shared" si="3"/>
        <v>225</v>
      </c>
      <c r="W32" s="1113" t="s">
        <v>834</v>
      </c>
    </row>
    <row r="33" spans="1:23" s="1108" customFormat="1" ht="12" customHeight="1">
      <c r="A33" s="1109"/>
      <c r="B33" s="1110">
        <v>30</v>
      </c>
      <c r="C33" s="1111" t="s">
        <v>830</v>
      </c>
      <c r="D33" s="1113">
        <v>81</v>
      </c>
      <c r="E33" s="1113">
        <v>100</v>
      </c>
      <c r="F33" s="1113">
        <v>122</v>
      </c>
      <c r="G33" s="1113">
        <v>128</v>
      </c>
      <c r="H33" s="1113">
        <v>431</v>
      </c>
      <c r="I33" s="1113" t="s">
        <v>834</v>
      </c>
      <c r="J33" s="1170"/>
      <c r="K33" s="1115">
        <v>26</v>
      </c>
      <c r="L33" s="1115">
        <v>32</v>
      </c>
      <c r="M33" s="1115">
        <v>47</v>
      </c>
      <c r="N33" s="1115">
        <v>46</v>
      </c>
      <c r="O33" s="1119">
        <f t="shared" si="2"/>
        <v>151</v>
      </c>
      <c r="P33" s="1113" t="s">
        <v>834</v>
      </c>
      <c r="Q33" s="1170"/>
      <c r="R33" s="1115">
        <v>55</v>
      </c>
      <c r="S33" s="1115">
        <v>68</v>
      </c>
      <c r="T33" s="1115">
        <v>75</v>
      </c>
      <c r="U33" s="1115">
        <v>82</v>
      </c>
      <c r="V33" s="1119">
        <f t="shared" si="3"/>
        <v>280</v>
      </c>
      <c r="W33" s="1113" t="s">
        <v>834</v>
      </c>
    </row>
    <row r="34" spans="1:23" s="1108" customFormat="1" ht="12" customHeight="1">
      <c r="A34" s="1109"/>
      <c r="B34" s="1110">
        <v>31</v>
      </c>
      <c r="C34" s="1111" t="s">
        <v>831</v>
      </c>
      <c r="D34" s="1113">
        <v>26</v>
      </c>
      <c r="E34" s="1113">
        <v>22</v>
      </c>
      <c r="F34" s="1113">
        <v>34</v>
      </c>
      <c r="G34" s="1113">
        <v>21</v>
      </c>
      <c r="H34" s="1113">
        <v>103</v>
      </c>
      <c r="I34" s="1113">
        <v>36</v>
      </c>
      <c r="J34" s="1170"/>
      <c r="K34" s="1115">
        <v>9</v>
      </c>
      <c r="L34" s="1115">
        <v>6</v>
      </c>
      <c r="M34" s="1115">
        <v>6</v>
      </c>
      <c r="N34" s="1115">
        <v>9</v>
      </c>
      <c r="O34" s="1119">
        <f t="shared" si="2"/>
        <v>30</v>
      </c>
      <c r="P34" s="1121">
        <v>14</v>
      </c>
      <c r="Q34" s="1170"/>
      <c r="R34" s="1115">
        <v>17</v>
      </c>
      <c r="S34" s="1115">
        <v>16</v>
      </c>
      <c r="T34" s="1115">
        <v>28</v>
      </c>
      <c r="U34" s="1115">
        <v>12</v>
      </c>
      <c r="V34" s="1119">
        <f t="shared" si="3"/>
        <v>73</v>
      </c>
      <c r="W34" s="1121">
        <v>22</v>
      </c>
    </row>
    <row r="35" spans="1:23" s="1108" customFormat="1" ht="12" customHeight="1">
      <c r="A35" s="1109"/>
      <c r="B35" s="1110">
        <v>32</v>
      </c>
      <c r="C35" s="1111" t="s">
        <v>832</v>
      </c>
      <c r="D35" s="1113">
        <v>41</v>
      </c>
      <c r="E35" s="1113">
        <v>24</v>
      </c>
      <c r="F35" s="1113">
        <v>46</v>
      </c>
      <c r="G35" s="1113">
        <v>45</v>
      </c>
      <c r="H35" s="1113">
        <v>156</v>
      </c>
      <c r="I35" s="1113" t="s">
        <v>760</v>
      </c>
      <c r="J35" s="1170"/>
      <c r="K35" s="1115">
        <v>12</v>
      </c>
      <c r="L35" s="1115">
        <v>8</v>
      </c>
      <c r="M35" s="1115">
        <v>16</v>
      </c>
      <c r="N35" s="1115">
        <v>18</v>
      </c>
      <c r="O35" s="1119">
        <f t="shared" si="2"/>
        <v>54</v>
      </c>
      <c r="P35" s="1113" t="s">
        <v>760</v>
      </c>
      <c r="Q35" s="1170"/>
      <c r="R35" s="1115">
        <v>29</v>
      </c>
      <c r="S35" s="1115">
        <v>16</v>
      </c>
      <c r="T35" s="1115">
        <v>30</v>
      </c>
      <c r="U35" s="1115">
        <v>27</v>
      </c>
      <c r="V35" s="1119">
        <f t="shared" si="3"/>
        <v>102</v>
      </c>
      <c r="W35" s="1113" t="s">
        <v>760</v>
      </c>
    </row>
    <row r="36" spans="1:23" s="1108" customFormat="1" ht="13.5" customHeight="1" thickBot="1">
      <c r="A36" s="1109"/>
      <c r="B36" s="1133">
        <v>33</v>
      </c>
      <c r="C36" s="1134" t="s">
        <v>833</v>
      </c>
      <c r="D36" s="1135">
        <v>0</v>
      </c>
      <c r="E36" s="1135">
        <v>0</v>
      </c>
      <c r="F36" s="1135">
        <v>1</v>
      </c>
      <c r="G36" s="1135">
        <v>1</v>
      </c>
      <c r="H36" s="1135">
        <v>2</v>
      </c>
      <c r="I36" s="1135">
        <v>8</v>
      </c>
      <c r="J36" s="1171"/>
      <c r="K36" s="1115">
        <v>0</v>
      </c>
      <c r="L36" s="1115">
        <v>0</v>
      </c>
      <c r="M36" s="1115">
        <v>0</v>
      </c>
      <c r="N36" s="1115">
        <v>0</v>
      </c>
      <c r="O36" s="1119">
        <v>0</v>
      </c>
      <c r="P36" s="1121">
        <v>4</v>
      </c>
      <c r="Q36" s="1171"/>
      <c r="R36" s="1115">
        <v>0</v>
      </c>
      <c r="S36" s="1115">
        <v>0</v>
      </c>
      <c r="T36" s="1115">
        <v>1</v>
      </c>
      <c r="U36" s="1115">
        <v>1</v>
      </c>
      <c r="V36" s="1119">
        <f t="shared" si="3"/>
        <v>2</v>
      </c>
      <c r="W36" s="1121">
        <v>4</v>
      </c>
    </row>
    <row r="37" spans="1:23" s="1108" customFormat="1" ht="15.75" customHeight="1" thickBot="1">
      <c r="A37" s="1109"/>
      <c r="B37" s="1137"/>
      <c r="C37" s="1138" t="s">
        <v>762</v>
      </c>
      <c r="D37" s="1139">
        <f aca="true" t="shared" si="4" ref="D37:I37">SUM(D4:D36)</f>
        <v>1714</v>
      </c>
      <c r="E37" s="1139">
        <f t="shared" si="4"/>
        <v>1182</v>
      </c>
      <c r="F37" s="1139">
        <f t="shared" si="4"/>
        <v>1478</v>
      </c>
      <c r="G37" s="1139">
        <f t="shared" si="4"/>
        <v>1553</v>
      </c>
      <c r="H37" s="1139">
        <f t="shared" si="4"/>
        <v>5927</v>
      </c>
      <c r="I37" s="1139">
        <f t="shared" si="4"/>
        <v>5915</v>
      </c>
      <c r="J37" s="1172"/>
      <c r="K37" s="1139">
        <f aca="true" t="shared" si="5" ref="K37:P37">SUM(K4:K36)</f>
        <v>550</v>
      </c>
      <c r="L37" s="1139">
        <f t="shared" si="5"/>
        <v>323</v>
      </c>
      <c r="M37" s="1139">
        <f t="shared" si="5"/>
        <v>453</v>
      </c>
      <c r="N37" s="1139">
        <f t="shared" si="5"/>
        <v>643</v>
      </c>
      <c r="O37" s="1139">
        <f t="shared" si="5"/>
        <v>1969</v>
      </c>
      <c r="P37" s="1139">
        <f t="shared" si="5"/>
        <v>1781</v>
      </c>
      <c r="Q37" s="1172"/>
      <c r="R37" s="1139">
        <f aca="true" t="shared" si="6" ref="R37:W37">SUM(R4:R36)</f>
        <v>1164</v>
      </c>
      <c r="S37" s="1139">
        <f t="shared" si="6"/>
        <v>859</v>
      </c>
      <c r="T37" s="1139">
        <f t="shared" si="6"/>
        <v>1025</v>
      </c>
      <c r="U37" s="1139">
        <f t="shared" si="6"/>
        <v>910</v>
      </c>
      <c r="V37" s="1139">
        <f t="shared" si="6"/>
        <v>3958</v>
      </c>
      <c r="W37" s="1139">
        <f t="shared" si="6"/>
        <v>3170</v>
      </c>
    </row>
    <row r="38" spans="1:23" s="1108" customFormat="1" ht="12" customHeight="1">
      <c r="A38" s="1109"/>
      <c r="B38" s="1141">
        <v>34</v>
      </c>
      <c r="C38" s="1142" t="s">
        <v>763</v>
      </c>
      <c r="D38" s="1173">
        <v>10</v>
      </c>
      <c r="E38" s="1173">
        <v>18</v>
      </c>
      <c r="F38" s="1173">
        <v>10</v>
      </c>
      <c r="G38" s="1173">
        <v>23</v>
      </c>
      <c r="H38" s="1173">
        <v>61</v>
      </c>
      <c r="I38" s="1173">
        <v>968</v>
      </c>
      <c r="J38" s="1174"/>
      <c r="K38" s="1145">
        <v>2</v>
      </c>
      <c r="L38" s="1145">
        <v>7</v>
      </c>
      <c r="M38" s="1145">
        <v>7</v>
      </c>
      <c r="N38" s="1145">
        <v>8</v>
      </c>
      <c r="O38" s="1146">
        <f>IF(SUM(K38:N38)=0,"",SUM(K38:N38))</f>
        <v>24</v>
      </c>
      <c r="P38" s="1147">
        <v>398</v>
      </c>
      <c r="Q38" s="1174"/>
      <c r="R38" s="1148">
        <v>8</v>
      </c>
      <c r="S38" s="1148">
        <v>11</v>
      </c>
      <c r="T38" s="1148">
        <v>3</v>
      </c>
      <c r="U38" s="1148">
        <v>15</v>
      </c>
      <c r="V38" s="1149">
        <f>IF(SUM(R38:U38)=0,"",SUM(R38:U38))</f>
        <v>37</v>
      </c>
      <c r="W38" s="1150">
        <v>570</v>
      </c>
    </row>
    <row r="39" spans="1:23" s="1108" customFormat="1" ht="12" customHeight="1" thickBot="1">
      <c r="A39" s="1109"/>
      <c r="B39" s="1151">
        <v>35</v>
      </c>
      <c r="C39" s="1152" t="s">
        <v>3</v>
      </c>
      <c r="D39" s="1153">
        <v>597</v>
      </c>
      <c r="E39" s="1153">
        <v>398</v>
      </c>
      <c r="F39" s="1153">
        <v>464</v>
      </c>
      <c r="G39" s="1153">
        <v>418</v>
      </c>
      <c r="H39" s="1153">
        <v>1877</v>
      </c>
      <c r="I39" s="1153">
        <v>1960</v>
      </c>
      <c r="J39" s="1171"/>
      <c r="K39" s="1115">
        <v>213</v>
      </c>
      <c r="L39" s="1115">
        <v>140</v>
      </c>
      <c r="M39" s="1115">
        <v>163</v>
      </c>
      <c r="N39" s="1115">
        <v>181</v>
      </c>
      <c r="O39" s="1119">
        <f>IF(SUM(K39:N39)=0,"",SUM(K39:N39))</f>
        <v>697</v>
      </c>
      <c r="P39" s="1121">
        <v>695</v>
      </c>
      <c r="Q39" s="1171"/>
      <c r="R39" s="1115">
        <v>384</v>
      </c>
      <c r="S39" s="1115">
        <v>258</v>
      </c>
      <c r="T39" s="1115">
        <v>301</v>
      </c>
      <c r="U39" s="1115">
        <v>237</v>
      </c>
      <c r="V39" s="1119">
        <f>IF(SUM(R39:U39)=0,"",SUM(R39:U39))</f>
        <v>1180</v>
      </c>
      <c r="W39" s="1121">
        <v>1265</v>
      </c>
    </row>
    <row r="40" spans="1:23" s="1108" customFormat="1" ht="20.25" customHeight="1" thickBot="1" thickTop="1">
      <c r="A40" s="1109"/>
      <c r="B40" s="1175"/>
      <c r="C40" s="1175" t="s">
        <v>764</v>
      </c>
      <c r="D40" s="1155">
        <f aca="true" t="shared" si="7" ref="D40:I40">SUM(D37:D39)</f>
        <v>2321</v>
      </c>
      <c r="E40" s="1155">
        <f t="shared" si="7"/>
        <v>1598</v>
      </c>
      <c r="F40" s="1155">
        <f t="shared" si="7"/>
        <v>1952</v>
      </c>
      <c r="G40" s="1155">
        <f t="shared" si="7"/>
        <v>1994</v>
      </c>
      <c r="H40" s="1155">
        <f t="shared" si="7"/>
        <v>7865</v>
      </c>
      <c r="I40" s="1155">
        <f t="shared" si="7"/>
        <v>8843</v>
      </c>
      <c r="J40" s="1176"/>
      <c r="K40" s="1155">
        <f aca="true" t="shared" si="8" ref="K40:P40">SUM(K37:K39)</f>
        <v>765</v>
      </c>
      <c r="L40" s="1155">
        <f t="shared" si="8"/>
        <v>470</v>
      </c>
      <c r="M40" s="1155">
        <f t="shared" si="8"/>
        <v>623</v>
      </c>
      <c r="N40" s="1155">
        <f t="shared" si="8"/>
        <v>832</v>
      </c>
      <c r="O40" s="1155">
        <f t="shared" si="8"/>
        <v>2690</v>
      </c>
      <c r="P40" s="1155">
        <f t="shared" si="8"/>
        <v>2874</v>
      </c>
      <c r="Q40" s="1176"/>
      <c r="R40" s="1155">
        <f aca="true" t="shared" si="9" ref="R40:W40">SUM(R37:R39)</f>
        <v>1556</v>
      </c>
      <c r="S40" s="1155">
        <f t="shared" si="9"/>
        <v>1128</v>
      </c>
      <c r="T40" s="1155">
        <f t="shared" si="9"/>
        <v>1329</v>
      </c>
      <c r="U40" s="1155">
        <f t="shared" si="9"/>
        <v>1162</v>
      </c>
      <c r="V40" s="1155">
        <f t="shared" si="9"/>
        <v>5175</v>
      </c>
      <c r="W40" s="1155">
        <f t="shared" si="9"/>
        <v>5005</v>
      </c>
    </row>
    <row r="41" spans="2:23" ht="11.25">
      <c r="B41" s="1177" t="s">
        <v>765</v>
      </c>
      <c r="D41" s="1178"/>
      <c r="E41" s="1178"/>
      <c r="F41" s="1178"/>
      <c r="G41" s="1178"/>
      <c r="H41" s="1178"/>
      <c r="I41" s="1178"/>
      <c r="J41" s="1178"/>
      <c r="R41" s="1178"/>
      <c r="S41" s="1178"/>
      <c r="T41" s="1178"/>
      <c r="U41" s="1178"/>
      <c r="V41" s="1178"/>
      <c r="W41" s="1180"/>
    </row>
    <row r="44" spans="4:23" ht="11.25">
      <c r="D44" s="1181"/>
      <c r="E44" s="1181"/>
      <c r="F44" s="1181"/>
      <c r="G44" s="1181"/>
      <c r="H44" s="1181"/>
      <c r="I44" s="1181"/>
      <c r="J44" s="1181"/>
      <c r="K44" s="1181"/>
      <c r="L44" s="1181"/>
      <c r="M44" s="1181"/>
      <c r="N44" s="1181"/>
      <c r="O44" s="1181"/>
      <c r="P44" s="1181"/>
      <c r="Q44" s="1181"/>
      <c r="R44" s="1181"/>
      <c r="S44" s="1181"/>
      <c r="T44" s="1181"/>
      <c r="U44" s="1181"/>
      <c r="V44" s="1181"/>
      <c r="W44" s="1181"/>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dimension ref="A1:W43"/>
  <sheetViews>
    <sheetView zoomScaleSheetLayoutView="90" workbookViewId="0" topLeftCell="A1">
      <pane xSplit="3" ySplit="3" topLeftCell="D4" activePane="bottomRight" state="frozen"/>
      <selection pane="topLeft" activeCell="C5" sqref="C5"/>
      <selection pane="topRight" activeCell="C5" sqref="C5"/>
      <selection pane="bottomLeft" activeCell="C5" sqref="C5"/>
      <selection pane="bottomRight" activeCell="D4" sqref="D4"/>
    </sheetView>
  </sheetViews>
  <sheetFormatPr defaultColWidth="9.00390625" defaultRowHeight="13.5"/>
  <cols>
    <col min="1" max="1" width="0.74609375" style="1187" customWidth="1"/>
    <col min="2" max="2" width="1.12109375" style="1187" customWidth="1"/>
    <col min="3" max="3" width="7.50390625" style="1187" customWidth="1"/>
    <col min="4" max="9" width="6.75390625" style="1219" customWidth="1"/>
    <col min="10" max="10" width="1.12109375" style="1219" customWidth="1"/>
    <col min="11" max="16" width="6.75390625" style="1220" customWidth="1"/>
    <col min="17" max="17" width="1.12109375" style="1220" customWidth="1"/>
    <col min="18" max="22" width="6.75390625" style="1219" customWidth="1"/>
    <col min="23" max="23" width="6.125" style="1219" customWidth="1"/>
    <col min="24" max="16384" width="9.00390625" style="1187" customWidth="1"/>
  </cols>
  <sheetData>
    <row r="1" spans="1:23" s="1186" customFormat="1" ht="18.75" customHeight="1" thickBot="1">
      <c r="A1" s="1183" t="s">
        <v>768</v>
      </c>
      <c r="B1" s="1183"/>
      <c r="C1" s="1183"/>
      <c r="D1" s="1184"/>
      <c r="E1" s="1184"/>
      <c r="F1" s="1184"/>
      <c r="G1" s="1184"/>
      <c r="H1" s="1184"/>
      <c r="I1" s="1184"/>
      <c r="J1" s="1184"/>
      <c r="K1" s="1185"/>
      <c r="L1" s="1185"/>
      <c r="M1" s="1185"/>
      <c r="N1" s="1185"/>
      <c r="O1" s="1185"/>
      <c r="P1" s="1185"/>
      <c r="Q1" s="1185"/>
      <c r="R1" s="1184"/>
      <c r="S1" s="1184"/>
      <c r="T1" s="1184"/>
      <c r="U1" s="1184"/>
      <c r="V1" s="1184"/>
      <c r="W1" s="1084" t="s">
        <v>758</v>
      </c>
    </row>
    <row r="2" spans="2:23" ht="15.75" customHeight="1">
      <c r="B2" s="1188"/>
      <c r="C2" s="1189"/>
      <c r="D2" s="1190"/>
      <c r="E2" s="1190"/>
      <c r="F2" s="1190" t="s">
        <v>726</v>
      </c>
      <c r="G2" s="1190"/>
      <c r="H2" s="1190"/>
      <c r="I2" s="1190"/>
      <c r="J2" s="1191"/>
      <c r="K2" s="1192"/>
      <c r="L2" s="1192"/>
      <c r="M2" s="1192" t="s">
        <v>718</v>
      </c>
      <c r="N2" s="1192"/>
      <c r="O2" s="1192"/>
      <c r="P2" s="1192"/>
      <c r="Q2" s="1193"/>
      <c r="R2" s="1190"/>
      <c r="S2" s="1190"/>
      <c r="T2" s="1190" t="s">
        <v>719</v>
      </c>
      <c r="U2" s="1190"/>
      <c r="V2" s="1190"/>
      <c r="W2" s="1190"/>
    </row>
    <row r="3" spans="2:23" s="1194" customFormat="1" ht="17.25" customHeight="1">
      <c r="B3" s="1195"/>
      <c r="C3" s="1196" t="s">
        <v>239</v>
      </c>
      <c r="D3" s="1197" t="s">
        <v>721</v>
      </c>
      <c r="E3" s="1197" t="s">
        <v>722</v>
      </c>
      <c r="F3" s="1197" t="s">
        <v>723</v>
      </c>
      <c r="G3" s="1197" t="s">
        <v>724</v>
      </c>
      <c r="H3" s="1197" t="s">
        <v>725</v>
      </c>
      <c r="I3" s="1097" t="s">
        <v>796</v>
      </c>
      <c r="J3" s="1197"/>
      <c r="K3" s="1197" t="s">
        <v>721</v>
      </c>
      <c r="L3" s="1197" t="s">
        <v>722</v>
      </c>
      <c r="M3" s="1197" t="s">
        <v>723</v>
      </c>
      <c r="N3" s="1197" t="s">
        <v>724</v>
      </c>
      <c r="O3" s="1197" t="s">
        <v>725</v>
      </c>
      <c r="P3" s="1097" t="s">
        <v>796</v>
      </c>
      <c r="Q3" s="1197"/>
      <c r="R3" s="1197" t="s">
        <v>721</v>
      </c>
      <c r="S3" s="1197" t="s">
        <v>722</v>
      </c>
      <c r="T3" s="1197" t="s">
        <v>723</v>
      </c>
      <c r="U3" s="1197" t="s">
        <v>724</v>
      </c>
      <c r="V3" s="1197" t="s">
        <v>725</v>
      </c>
      <c r="W3" s="1097" t="s">
        <v>796</v>
      </c>
    </row>
    <row r="4" spans="1:23" s="1202" customFormat="1" ht="12" customHeight="1">
      <c r="A4" s="1198"/>
      <c r="B4" s="1199">
        <v>1</v>
      </c>
      <c r="C4" s="1102" t="s">
        <v>797</v>
      </c>
      <c r="D4" s="1200">
        <f>IF('対象者数'!D4="","- ",'受診者数'!D4/'対象者数'!D4*100)</f>
        <v>4.745762711864407</v>
      </c>
      <c r="E4" s="1200">
        <f>IF('対象者数'!E4="","- ",'受診者数'!E4/'対象者数'!E4*100)</f>
        <v>1.4035087719298245</v>
      </c>
      <c r="F4" s="1200">
        <f>IF('対象者数'!F4="","- ",'受診者数'!F4/'対象者数'!F4*100)</f>
        <v>1.8575851393188854</v>
      </c>
      <c r="G4" s="1200">
        <f>IF('対象者数'!G4="","- ",'受診者数'!G4/'対象者数'!G4*100)</f>
        <v>0.4878048780487805</v>
      </c>
      <c r="H4" s="1200">
        <f>IF('対象者数'!H4="","- ",'受診者数'!H4/'対象者数'!H4*100)</f>
        <v>1.9801980198019802</v>
      </c>
      <c r="I4" s="1201" t="s">
        <v>837</v>
      </c>
      <c r="J4" s="1200"/>
      <c r="K4" s="1200">
        <f>IF('対象者数'!K4="","- ",'受診者数'!K4/'対象者数'!K4*100)</f>
        <v>4.545454545454546</v>
      </c>
      <c r="L4" s="1200">
        <f>IF('対象者数'!L4="","- ",'受診者数'!L4/'対象者数'!L4*100)</f>
        <v>0</v>
      </c>
      <c r="M4" s="1200">
        <f>IF('対象者数'!M4="","- ",'受診者数'!M4/'対象者数'!M4*100)</f>
        <v>0</v>
      </c>
      <c r="N4" s="1200">
        <f>IF('対象者数'!N4="","- ",'受診者数'!N4/'対象者数'!N4*100)</f>
        <v>0</v>
      </c>
      <c r="O4" s="1200">
        <f>IF('対象者数'!O4="","- ",'受診者数'!O4/'対象者数'!O4*100)</f>
        <v>1.0638297872340425</v>
      </c>
      <c r="P4" s="1201" t="s">
        <v>837</v>
      </c>
      <c r="Q4" s="1200"/>
      <c r="R4" s="1200">
        <f>IF('対象者数'!R4="","- ",'受診者数'!R4/'対象者数'!R4*100)</f>
        <v>4.964539007092199</v>
      </c>
      <c r="S4" s="1200">
        <f>IF('対象者数'!S4="","- ",'受診者数'!S4/'対象者数'!S4*100)</f>
        <v>2.7777777777777777</v>
      </c>
      <c r="T4" s="1200">
        <f>IF('対象者数'!T4="","- ",'受診者数'!T4/'対象者数'!T4*100)</f>
        <v>3.8461538461538463</v>
      </c>
      <c r="U4" s="1200">
        <f>IF('対象者数'!U4="","- ",'受診者数'!U4/'対象者数'!U4*100)</f>
        <v>0.9345794392523363</v>
      </c>
      <c r="V4" s="1200">
        <f>IF('対象者数'!V4="","- ",'受診者数'!V4/'対象者数'!V4*100)</f>
        <v>2.900763358778626</v>
      </c>
      <c r="W4" s="1201" t="s">
        <v>837</v>
      </c>
    </row>
    <row r="5" spans="1:23" s="1202" customFormat="1" ht="12" customHeight="1">
      <c r="A5" s="1203"/>
      <c r="B5" s="1204">
        <v>2</v>
      </c>
      <c r="C5" s="1111" t="s">
        <v>799</v>
      </c>
      <c r="D5" s="1118">
        <f>IF('対象者数'!D5="","- ",'受診者数'!D5/'対象者数'!D5*100)</f>
        <v>5.46875</v>
      </c>
      <c r="E5" s="1118">
        <f>IF('対象者数'!E5="","- ",'受診者数'!E5/'対象者数'!E5*100)</f>
        <v>3.2467532467532463</v>
      </c>
      <c r="F5" s="1118">
        <f>IF('対象者数'!F5="","- ",'受診者数'!F5/'対象者数'!F5*100)</f>
        <v>8.83977900552486</v>
      </c>
      <c r="G5" s="1118">
        <f>IF('対象者数'!G5="","- ",'受診者数'!G5/'対象者数'!G5*100)</f>
        <v>9.793814432989691</v>
      </c>
      <c r="H5" s="1118">
        <f>IF('対象者数'!H5="","- ",'受診者数'!H5/'対象者数'!H5*100)</f>
        <v>7.15372907153729</v>
      </c>
      <c r="I5" s="1118" t="s">
        <v>800</v>
      </c>
      <c r="J5" s="1118"/>
      <c r="K5" s="1118">
        <f>IF('対象者数'!K5="","- ",'受診者数'!K5/'対象者数'!K5*100)</f>
        <v>2.8169014084507045</v>
      </c>
      <c r="L5" s="1118">
        <f>IF('対象者数'!L5="","- ",'受診者数'!L5/'対象者数'!L5*100)</f>
        <v>1.3513513513513513</v>
      </c>
      <c r="M5" s="1118">
        <f>IF('対象者数'!M5="","- ",'受診者数'!M5/'対象者数'!M5*100)</f>
        <v>7.228915662650602</v>
      </c>
      <c r="N5" s="1118">
        <f>IF('対象者数'!N5="","- ",'受診者数'!N5/'対象者数'!N5*100)</f>
        <v>6.25</v>
      </c>
      <c r="O5" s="1118">
        <f>IF('対象者数'!O5="","- ",'受診者数'!O5/'対象者数'!O5*100)</f>
        <v>4.62962962962963</v>
      </c>
      <c r="P5" s="1118" t="s">
        <v>800</v>
      </c>
      <c r="Q5" s="1118"/>
      <c r="R5" s="1118">
        <f>IF('対象者数'!R5="","- ",'受診者数'!R5/'対象者数'!R5*100)</f>
        <v>8.771929824561402</v>
      </c>
      <c r="S5" s="1118">
        <f>IF('対象者数'!S5="","- ",'受診者数'!S5/'対象者数'!S5*100)</f>
        <v>5</v>
      </c>
      <c r="T5" s="1118">
        <f>IF('対象者数'!T5="","- ",'受診者数'!T5/'対象者数'!T5*100)</f>
        <v>10.204081632653061</v>
      </c>
      <c r="U5" s="1118">
        <f>IF('対象者数'!U5="","- ",'受診者数'!U5/'対象者数'!U5*100)</f>
        <v>13.26530612244898</v>
      </c>
      <c r="V5" s="1118">
        <f>IF('対象者数'!V5="","- ",'受診者数'!V5/'対象者数'!V5*100)</f>
        <v>9.60960960960961</v>
      </c>
      <c r="W5" s="1118" t="s">
        <v>800</v>
      </c>
    </row>
    <row r="6" spans="1:23" s="1202" customFormat="1" ht="12" customHeight="1">
      <c r="A6" s="1203"/>
      <c r="B6" s="1204">
        <v>3</v>
      </c>
      <c r="C6" s="1111" t="s">
        <v>835</v>
      </c>
      <c r="D6" s="1118">
        <f>IF('対象者数'!D6="","- ",'受診者数'!D6/'対象者数'!D6*100)</f>
        <v>6</v>
      </c>
      <c r="E6" s="1118">
        <f>IF('対象者数'!E6="","- ",'受診者数'!E6/'対象者数'!E6*100)</f>
        <v>4.6875</v>
      </c>
      <c r="F6" s="1118">
        <f>IF('対象者数'!F6="","- ",'受診者数'!F6/'対象者数'!F6*100)</f>
        <v>7.317073170731707</v>
      </c>
      <c r="G6" s="1118">
        <f>IF('対象者数'!G6="","- ",'受診者数'!G6/'対象者数'!G6*100)</f>
        <v>8.24742268041237</v>
      </c>
      <c r="H6" s="1118">
        <f>IF('対象者数'!H6="","- ",'受診者数'!H6/'対象者数'!H6*100)</f>
        <v>6.705539358600583</v>
      </c>
      <c r="I6" s="1118" t="s">
        <v>800</v>
      </c>
      <c r="J6" s="1118"/>
      <c r="K6" s="1118" t="s">
        <v>838</v>
      </c>
      <c r="L6" s="1118" t="s">
        <v>838</v>
      </c>
      <c r="M6" s="1118" t="s">
        <v>838</v>
      </c>
      <c r="N6" s="1118" t="s">
        <v>838</v>
      </c>
      <c r="O6" s="1118" t="s">
        <v>838</v>
      </c>
      <c r="P6" s="1118" t="s">
        <v>800</v>
      </c>
      <c r="Q6" s="1118"/>
      <c r="R6" s="1118" t="s">
        <v>838</v>
      </c>
      <c r="S6" s="1118" t="s">
        <v>838</v>
      </c>
      <c r="T6" s="1118" t="s">
        <v>838</v>
      </c>
      <c r="U6" s="1118" t="s">
        <v>838</v>
      </c>
      <c r="V6" s="1118" t="s">
        <v>838</v>
      </c>
      <c r="W6" s="1118" t="s">
        <v>800</v>
      </c>
    </row>
    <row r="7" spans="1:23" s="1202" customFormat="1" ht="12" customHeight="1">
      <c r="A7" s="1203"/>
      <c r="B7" s="1204">
        <v>4</v>
      </c>
      <c r="C7" s="1111" t="s">
        <v>802</v>
      </c>
      <c r="D7" s="1118">
        <f>IF('対象者数'!D7="","- ",'受診者数'!D7/'対象者数'!D7*100)</f>
        <v>4.2105263157894735</v>
      </c>
      <c r="E7" s="1118">
        <f>IF('対象者数'!E7="","- ",'受診者数'!E7/'対象者数'!E7*100)</f>
        <v>7.228915662650602</v>
      </c>
      <c r="F7" s="1118">
        <f>IF('対象者数'!F7="","- ",'受診者数'!F7/'対象者数'!F7*100)</f>
        <v>6.153846153846154</v>
      </c>
      <c r="G7" s="1118" t="s">
        <v>803</v>
      </c>
      <c r="H7" s="1118">
        <f>IF('対象者数'!H7="","- ",'受診者数'!H7/'対象者数'!H7*100)</f>
        <v>5.844155844155844</v>
      </c>
      <c r="I7" s="1118">
        <f>IF('対象者数'!I7="","- ",'受診者数'!I7/'対象者数'!I7*100)</f>
        <v>7.211538461538461</v>
      </c>
      <c r="J7" s="1118"/>
      <c r="K7" s="1118">
        <f>IF('対象者数'!K7="","- ",'受診者数'!K7/'対象者数'!K7*100)</f>
        <v>2.0408163265306123</v>
      </c>
      <c r="L7" s="1118">
        <f>IF('対象者数'!L7="","- ",'受診者数'!L7/'対象者数'!L7*100)</f>
        <v>4.761904761904762</v>
      </c>
      <c r="M7" s="1118">
        <f>IF('対象者数'!M7="","- ",'受診者数'!M7/'対象者数'!M7*100)</f>
        <v>7.575757575757576</v>
      </c>
      <c r="N7" s="1118" t="s">
        <v>803</v>
      </c>
      <c r="O7" s="1118">
        <f>IF('対象者数'!O7="","- ",'受診者数'!O7/'対象者数'!O7*100)</f>
        <v>5.095541401273886</v>
      </c>
      <c r="P7" s="1118">
        <f>IF('対象者数'!P7="","- ",'受診者数'!P7/'対象者数'!P7*100)</f>
        <v>3.669724770642202</v>
      </c>
      <c r="Q7" s="1118"/>
      <c r="R7" s="1118">
        <f>IF('対象者数'!R7="","- ",'受診者数'!R7/'対象者数'!R7*100)</f>
        <v>6.521739130434782</v>
      </c>
      <c r="S7" s="1118">
        <f>IF('対象者数'!S7="","- ",'受診者数'!S7/'対象者数'!S7*100)</f>
        <v>9.75609756097561</v>
      </c>
      <c r="T7" s="1118">
        <f>IF('対象者数'!T7="","- ",'受診者数'!T7/'対象者数'!T7*100)</f>
        <v>4.6875</v>
      </c>
      <c r="U7" s="1118" t="s">
        <v>803</v>
      </c>
      <c r="V7" s="1118">
        <f>IF('対象者数'!V7="","- ",'受診者数'!V7/'対象者数'!V7*100)</f>
        <v>6.622516556291391</v>
      </c>
      <c r="W7" s="1118">
        <f>IF('対象者数'!W7="","- ",'受診者数'!W7/'対象者数'!W7*100)</f>
        <v>11.11111111111111</v>
      </c>
    </row>
    <row r="8" spans="1:23" s="1202" customFormat="1" ht="12" customHeight="1">
      <c r="A8" s="1203"/>
      <c r="B8" s="1204">
        <v>5</v>
      </c>
      <c r="C8" s="1111" t="s">
        <v>804</v>
      </c>
      <c r="D8" s="1118">
        <f>IF('対象者数'!D8="","- ",'受診者数'!D8/'対象者数'!D8*100)</f>
        <v>7.6923076923076925</v>
      </c>
      <c r="E8" s="1118">
        <f>IF('対象者数'!E8="","- ",'受診者数'!E8/'対象者数'!E8*100)</f>
        <v>8</v>
      </c>
      <c r="F8" s="1118">
        <f>IF('対象者数'!F8="","- ",'受診者数'!F8/'対象者数'!F8*100)</f>
        <v>6.722689075630252</v>
      </c>
      <c r="G8" s="1118" t="s">
        <v>805</v>
      </c>
      <c r="H8" s="1118">
        <f>IF('対象者数'!H8="","- ",'受診者数'!H8/'対象者数'!H8*100)</f>
        <v>7.335907335907336</v>
      </c>
      <c r="I8" s="1118">
        <f>IF('対象者数'!I8="","- ",'受診者数'!I8/'対象者数'!I8*100)</f>
        <v>6.666666666666667</v>
      </c>
      <c r="J8" s="1118"/>
      <c r="K8" s="1118">
        <f>IF('対象者数'!K8="","- ",'受診者数'!K8/'対象者数'!K8*100)</f>
        <v>3.8461538461538463</v>
      </c>
      <c r="L8" s="1118">
        <f>IF('対象者数'!L8="","- ",'受診者数'!L8/'対象者数'!L8*100)</f>
        <v>5.263157894736842</v>
      </c>
      <c r="M8" s="1118">
        <f>IF('対象者数'!M8="","- ",'受診者数'!M8/'対象者数'!M8*100)</f>
        <v>5.797101449275362</v>
      </c>
      <c r="N8" s="1118" t="s">
        <v>805</v>
      </c>
      <c r="O8" s="1118">
        <f>IF('対象者数'!O8="","- ",'受診者数'!O8/'対象者数'!O8*100)</f>
        <v>5.263157894736842</v>
      </c>
      <c r="P8" s="1118">
        <f>IF('対象者数'!P8="","- ",'受診者数'!P8/'対象者数'!P8*100)</f>
        <v>3.8461538461538463</v>
      </c>
      <c r="Q8" s="1118"/>
      <c r="R8" s="1118">
        <f>IF('対象者数'!R8="","- ",'受診者数'!R8/'対象者数'!R8*100)</f>
        <v>10.256410256410255</v>
      </c>
      <c r="S8" s="1118">
        <f>IF('対象者数'!S8="","- ",'受診者数'!S8/'対象者数'!S8*100)</f>
        <v>10.81081081081081</v>
      </c>
      <c r="T8" s="1118">
        <f>IF('対象者数'!T8="","- ",'受診者数'!T8/'対象者数'!T8*100)</f>
        <v>8</v>
      </c>
      <c r="U8" s="1118" t="s">
        <v>805</v>
      </c>
      <c r="V8" s="1118">
        <f>IF('対象者数'!V8="","- ",'受診者数'!V8/'対象者数'!V8*100)</f>
        <v>9.523809523809524</v>
      </c>
      <c r="W8" s="1118">
        <f>IF('対象者数'!W8="","- ",'受診者数'!W8/'対象者数'!W8*100)</f>
        <v>10.526315789473683</v>
      </c>
    </row>
    <row r="9" spans="1:23" s="1202" customFormat="1" ht="12" customHeight="1">
      <c r="A9" s="1203"/>
      <c r="B9" s="1204">
        <v>6</v>
      </c>
      <c r="C9" s="1111" t="s">
        <v>806</v>
      </c>
      <c r="D9" s="1118">
        <f>IF('対象者数'!D9="","- ",'受診者数'!D9/'対象者数'!D9*100)</f>
        <v>3.9473684210526314</v>
      </c>
      <c r="E9" s="1118">
        <f>IF('対象者数'!E9="","- ",'受診者数'!E9/'対象者数'!E9*100)</f>
        <v>4.62962962962963</v>
      </c>
      <c r="F9" s="1118">
        <f>IF('対象者数'!F9="","- ",'受診者数'!F9/'対象者数'!F9*100)</f>
        <v>11.904761904761903</v>
      </c>
      <c r="G9" s="1118">
        <f>IF('対象者数'!G9="","- ",'受診者数'!G9/'対象者数'!G9*100)</f>
        <v>5.555555555555555</v>
      </c>
      <c r="H9" s="1118">
        <f>IF('対象者数'!H9="","- ",'受診者数'!H9/'対象者数'!H9*100)</f>
        <v>6.937799043062201</v>
      </c>
      <c r="I9" s="1118">
        <f>IF('対象者数'!I9="","- ",'受診者数'!I9/'対象者数'!I9*100)</f>
        <v>9.30232558139535</v>
      </c>
      <c r="J9" s="1118"/>
      <c r="K9" s="1118">
        <f>IF('対象者数'!K9="","- ",'受診者数'!K9/'対象者数'!K9*100)</f>
        <v>5.263157894736842</v>
      </c>
      <c r="L9" s="1118">
        <f>IF('対象者数'!L9="","- ",'受診者数'!L9/'対象者数'!L9*100)</f>
        <v>3.7037037037037033</v>
      </c>
      <c r="M9" s="1118">
        <f>IF('対象者数'!M9="","- ",'受診者数'!M9/'対象者数'!M9*100)</f>
        <v>11.940298507462686</v>
      </c>
      <c r="N9" s="1118">
        <f>IF('対象者数'!N9="","- ",'受診者数'!N9/'対象者数'!N9*100)</f>
        <v>5.555555555555555</v>
      </c>
      <c r="O9" s="1118">
        <f>IF('対象者数'!O9="","- ",'受診者数'!O9/'対象者数'!O9*100)</f>
        <v>7.042253521126761</v>
      </c>
      <c r="P9" s="1118">
        <f>IF('対象者数'!P9="","- ",'受診者数'!P9/'対象者数'!P9*100)</f>
        <v>8</v>
      </c>
      <c r="Q9" s="1118"/>
      <c r="R9" s="1118">
        <f>IF('対象者数'!R9="","- ",'受診者数'!R9/'対象者数'!R9*100)</f>
        <v>2.631578947368421</v>
      </c>
      <c r="S9" s="1118">
        <f>IF('対象者数'!S9="","- ",'受診者数'!S9/'対象者数'!S9*100)</f>
        <v>5.555555555555555</v>
      </c>
      <c r="T9" s="1118">
        <f>IF('対象者数'!T9="","- ",'受診者数'!T9/'対象者数'!T9*100)</f>
        <v>11.864406779661017</v>
      </c>
      <c r="U9" s="1118">
        <f>IF('対象者数'!U9="","- ",'受診者数'!U9/'対象者数'!U9*100)</f>
        <v>5.555555555555555</v>
      </c>
      <c r="V9" s="1118">
        <f>IF('対象者数'!V9="","- ",'受診者数'!V9/'対象者数'!V9*100)</f>
        <v>6.829268292682928</v>
      </c>
      <c r="W9" s="1118">
        <f>IF('対象者数'!W9="","- ",'受診者数'!W9/'対象者数'!W9*100)</f>
        <v>11.11111111111111</v>
      </c>
    </row>
    <row r="10" spans="1:23" s="1202" customFormat="1" ht="12" customHeight="1">
      <c r="A10" s="1203"/>
      <c r="B10" s="1204">
        <v>7</v>
      </c>
      <c r="C10" s="1111" t="s">
        <v>807</v>
      </c>
      <c r="D10" s="1118">
        <f>IF('対象者数'!D10="","- ",'受診者数'!D10/'対象者数'!D10*100)</f>
        <v>5.128205128205128</v>
      </c>
      <c r="E10" s="1118">
        <f>IF('対象者数'!E10="","- ",'受診者数'!E10/'対象者数'!E10*100)</f>
        <v>4.118993135011442</v>
      </c>
      <c r="F10" s="1118">
        <f>IF('対象者数'!F10="","- ",'受診者数'!F10/'対象者数'!F10*100)</f>
        <v>7.391304347826087</v>
      </c>
      <c r="G10" s="1118">
        <f>IF('対象者数'!G10="","- ",'受診者数'!G10/'対象者数'!G10*100)</f>
        <v>6.814310051107325</v>
      </c>
      <c r="H10" s="1118">
        <f>IF('対象者数'!H10="","- ",'受診者数'!H10/'対象者数'!H10*100)</f>
        <v>5.994550408719346</v>
      </c>
      <c r="I10" s="1118" t="s">
        <v>837</v>
      </c>
      <c r="J10" s="1118"/>
      <c r="K10" s="1118">
        <f>IF('対象者数'!K10="","- ",'受診者数'!K10/'対象者数'!K10*100)</f>
        <v>3.592814371257485</v>
      </c>
      <c r="L10" s="1118">
        <f>IF('対象者数'!L10="","- ",'受診者数'!L10/'対象者数'!L10*100)</f>
        <v>2.955665024630542</v>
      </c>
      <c r="M10" s="1118">
        <f>IF('対象者数'!M10="","- ",'受診者数'!M10/'対象者数'!M10*100)</f>
        <v>4.672897196261682</v>
      </c>
      <c r="N10" s="1118">
        <f>IF('対象者数'!N10="","- ",'受診者数'!N10/'対象者数'!N10*100)</f>
        <v>6.741573033707865</v>
      </c>
      <c r="O10" s="1118">
        <f>IF('対象者数'!O10="","- ",'受診者数'!O10/'対象者数'!O10*100)</f>
        <v>4.700352526439483</v>
      </c>
      <c r="P10" s="1118" t="s">
        <v>837</v>
      </c>
      <c r="Q10" s="1118"/>
      <c r="R10" s="1118">
        <f>IF('対象者数'!R10="","- ",'受診者数'!R10/'対象者数'!R10*100)</f>
        <v>6.521739130434782</v>
      </c>
      <c r="S10" s="1118">
        <f>IF('対象者数'!S10="","- ",'受診者数'!S10/'対象者数'!S10*100)</f>
        <v>5.128205128205128</v>
      </c>
      <c r="T10" s="1118">
        <f>IF('対象者数'!T10="","- ",'受診者数'!T10/'対象者数'!T10*100)</f>
        <v>9.75609756097561</v>
      </c>
      <c r="U10" s="1118">
        <f>IF('対象者数'!U10="","- ",'受診者数'!U10/'対象者数'!U10*100)</f>
        <v>6.875000000000001</v>
      </c>
      <c r="V10" s="1118">
        <f>IF('対象者数'!V10="","- ",'受診者数'!V10/'対象者数'!V10*100)</f>
        <v>7.113821138211382</v>
      </c>
      <c r="W10" s="1118" t="s">
        <v>837</v>
      </c>
    </row>
    <row r="11" spans="1:23" s="1202" customFormat="1" ht="12" customHeight="1">
      <c r="A11" s="1203"/>
      <c r="B11" s="1204">
        <v>8</v>
      </c>
      <c r="C11" s="1111" t="s">
        <v>809</v>
      </c>
      <c r="D11" s="1118">
        <f>IF('対象者数'!D11="","- ",'受診者数'!D11/'対象者数'!D11*100)</f>
        <v>5.536332179930796</v>
      </c>
      <c r="E11" s="1118">
        <f>IF('対象者数'!E11="","- ",'受診者数'!E11/'対象者数'!E11*100)</f>
        <v>5.600933488914819</v>
      </c>
      <c r="F11" s="1118">
        <f>IF('対象者数'!F11="","- ",'受診者数'!F11/'対象者数'!F11*100)</f>
        <v>9.296781883194278</v>
      </c>
      <c r="G11" s="1118">
        <f>IF('対象者数'!G11="","- ",'受診者数'!G11/'対象者数'!G11*100)</f>
        <v>15.76402321083172</v>
      </c>
      <c r="H11" s="1118">
        <f>IF('対象者数'!H11="","- ",'受診者数'!H11/'対象者数'!H11*100)</f>
        <v>9.36891854323047</v>
      </c>
      <c r="I11" s="1118">
        <f>IF('対象者数'!I11="","- ",'受診者数'!I11/'対象者数'!I11*100)</f>
        <v>8.333333333333332</v>
      </c>
      <c r="J11" s="1118"/>
      <c r="K11" s="1118">
        <f>IF('対象者数'!K11="","- ",'受診者数'!K11/'対象者数'!K11*100)</f>
        <v>3.4482758620689653</v>
      </c>
      <c r="L11" s="1118">
        <f>IF('対象者数'!L11="","- ",'受診者数'!L11/'対象者数'!L11*100)</f>
        <v>3.6231884057971016</v>
      </c>
      <c r="M11" s="1118">
        <f>IF('対象者数'!M11="","- ",'受診者数'!M11/'対象者数'!M11*100)</f>
        <v>7.5</v>
      </c>
      <c r="N11" s="1118">
        <f>IF('対象者数'!N11="","- ",'受診者数'!N11/'対象者数'!N11*100)</f>
        <v>14.736842105263156</v>
      </c>
      <c r="O11" s="1118">
        <f>IF('対象者数'!O11="","- ",'受診者数'!O11/'対象者数'!O11*100)</f>
        <v>7.5406032482598615</v>
      </c>
      <c r="P11" s="1118">
        <f>IF('対象者数'!P11="","- ",'受診者数'!P11/'対象者数'!P11*100)</f>
        <v>6.25</v>
      </c>
      <c r="Q11" s="1118"/>
      <c r="R11" s="1118">
        <f>IF('対象者数'!R11="","- ",'受診者数'!R11/'対象者数'!R11*100)</f>
        <v>7.638888888888889</v>
      </c>
      <c r="S11" s="1118">
        <f>IF('対象者数'!S11="","- ",'受診者数'!S11/'対象者数'!S11*100)</f>
        <v>7.44920993227991</v>
      </c>
      <c r="T11" s="1118">
        <f>IF('対象者数'!T11="","- ",'受診者数'!T11/'対象者数'!T11*100)</f>
        <v>10.933940774487471</v>
      </c>
      <c r="U11" s="1118">
        <f>IF('対象者数'!U11="","- ",'受診者数'!U11/'対象者数'!U11*100)</f>
        <v>16.636851520572453</v>
      </c>
      <c r="V11" s="1118">
        <f>IF('対象者数'!V11="","- ",'受診者数'!V11/'対象者数'!V11*100)</f>
        <v>11.051788574479444</v>
      </c>
      <c r="W11" s="1118">
        <f>IF('対象者数'!W11="","- ",'受診者数'!W11/'対象者数'!W11*100)</f>
        <v>10.254854368932039</v>
      </c>
    </row>
    <row r="12" spans="1:23" s="1202" customFormat="1" ht="12" customHeight="1">
      <c r="A12" s="1203"/>
      <c r="B12" s="1204">
        <v>9</v>
      </c>
      <c r="C12" s="1111" t="s">
        <v>836</v>
      </c>
      <c r="D12" s="1118">
        <f>IF('対象者数'!D12="","- ",'受診者数'!D12/'対象者数'!D12*100)</f>
        <v>0.6657323055360898</v>
      </c>
      <c r="E12" s="1118">
        <f>IF('対象者数'!E12="","- ",'受診者数'!E12/'対象者数'!E12*100)</f>
        <v>0.43243243243243246</v>
      </c>
      <c r="F12" s="1118">
        <f>IF('対象者数'!F12="","- ",'受診者数'!F12/'対象者数'!F12*100)</f>
        <v>0.3506038176860148</v>
      </c>
      <c r="G12" s="1118">
        <f>IF('対象者数'!G12="","- ",'受診者数'!G12/'対象者数'!G12*100)</f>
        <v>0.782608695652174</v>
      </c>
      <c r="H12" s="1118">
        <f>IF('対象者数'!H12="","- ",'受診者数'!H12/'対象者数'!H12*100)</f>
        <v>0.5525914634146342</v>
      </c>
      <c r="I12" s="1118">
        <f>IF('対象者数'!I12="","- ",'受診者数'!I12/'対象者数'!I12*100)</f>
        <v>1.599973444424159</v>
      </c>
      <c r="J12" s="1118"/>
      <c r="K12" s="1118" t="s">
        <v>839</v>
      </c>
      <c r="L12" s="1118" t="s">
        <v>839</v>
      </c>
      <c r="M12" s="1118" t="s">
        <v>839</v>
      </c>
      <c r="N12" s="1118" t="s">
        <v>839</v>
      </c>
      <c r="O12" s="1118" t="s">
        <v>839</v>
      </c>
      <c r="P12" s="1118" t="s">
        <v>837</v>
      </c>
      <c r="Q12" s="1118"/>
      <c r="R12" s="1118" t="s">
        <v>839</v>
      </c>
      <c r="S12" s="1118" t="s">
        <v>839</v>
      </c>
      <c r="T12" s="1118" t="s">
        <v>839</v>
      </c>
      <c r="U12" s="1118" t="s">
        <v>839</v>
      </c>
      <c r="V12" s="1118" t="s">
        <v>839</v>
      </c>
      <c r="W12" s="1118" t="s">
        <v>837</v>
      </c>
    </row>
    <row r="13" spans="1:23" s="1202" customFormat="1" ht="12" customHeight="1">
      <c r="A13" s="1203"/>
      <c r="B13" s="1204">
        <v>10</v>
      </c>
      <c r="C13" s="1111" t="s">
        <v>812</v>
      </c>
      <c r="D13" s="1118">
        <f>IF('対象者数'!D13="","- ",'受診者数'!D13/'対象者数'!D13*100)</f>
        <v>6.210826210826211</v>
      </c>
      <c r="E13" s="1118">
        <f>IF('対象者数'!E13="","- ",'受診者数'!E13/'対象者数'!E13*100)</f>
        <v>6.149903907751442</v>
      </c>
      <c r="F13" s="1118">
        <f>IF('対象者数'!F13="","- ",'受診者数'!F13/'対象者数'!F13*100)</f>
        <v>8.07537012113055</v>
      </c>
      <c r="G13" s="1118">
        <f>IF('対象者数'!G13="","- ",'受診者数'!G13/'対象者数'!G13*100)</f>
        <v>11.358734723220705</v>
      </c>
      <c r="H13" s="1118">
        <f>IF('対象者数'!H13="","- ",'受診者数'!H13/'対象者数'!H13*100)</f>
        <v>7.799128047795898</v>
      </c>
      <c r="I13" s="1118">
        <f>IF('対象者数'!I13="","- ",'受診者数'!I13/'対象者数'!I13*100)</f>
        <v>6.552006552006552</v>
      </c>
      <c r="J13" s="1118"/>
      <c r="K13" s="1118">
        <f>IF('対象者数'!K13="","- ",'受診者数'!K13/'対象者数'!K13*100)</f>
        <v>4.041570438799076</v>
      </c>
      <c r="L13" s="1118">
        <f>IF('対象者数'!L13="","- ",'受診者数'!L13/'対象者数'!L13*100)</f>
        <v>3.402187120291616</v>
      </c>
      <c r="M13" s="1118">
        <f>IF('対象者数'!M13="","- ",'受診者数'!M13/'対象者数'!M13*100)</f>
        <v>4.716981132075472</v>
      </c>
      <c r="N13" s="1118">
        <f>IF('対象者数'!N13="","- ",'受診者数'!N13/'対象者数'!N13*100)</f>
        <v>10.147058823529411</v>
      </c>
      <c r="O13" s="1118">
        <f>IF('対象者数'!O13="","- ",'受診者数'!O13/'対象者数'!O13*100)</f>
        <v>5.368048858887818</v>
      </c>
      <c r="P13" s="1118">
        <f>IF('対象者数'!P13="","- ",'受診者数'!P13/'対象者数'!P13*100)</f>
        <v>4.570495817180167</v>
      </c>
      <c r="Q13" s="1118"/>
      <c r="R13" s="1118">
        <f>IF('対象者数'!R13="","- ",'受診者数'!R13/'対象者数'!R13*100)</f>
        <v>8.323959505061868</v>
      </c>
      <c r="S13" s="1118">
        <f>IF('対象者数'!S13="","- ",'受診者数'!S13/'対象者数'!S13*100)</f>
        <v>9.214092140921409</v>
      </c>
      <c r="T13" s="1118">
        <f>IF('対象者数'!T13="","- ",'受診者数'!T13/'対象者数'!T13*100)</f>
        <v>11.424731182795698</v>
      </c>
      <c r="U13" s="1118">
        <f>IF('対象者数'!U13="","- ",'受診者数'!U13/'対象者数'!U13*100)</f>
        <v>12.517580872011253</v>
      </c>
      <c r="V13" s="1118">
        <f>IF('対象者数'!V13="","- ",'受診者数'!V13/'対象者数'!V13*100)</f>
        <v>10.253082414016871</v>
      </c>
      <c r="W13" s="1118">
        <f>IF('対象者数'!W13="","- ",'受診者数'!W13/'対象者数'!W13*100)</f>
        <v>8.547359769878774</v>
      </c>
    </row>
    <row r="14" spans="1:23" s="1202" customFormat="1" ht="12" customHeight="1">
      <c r="A14" s="1203"/>
      <c r="B14" s="1204">
        <v>11</v>
      </c>
      <c r="C14" s="1111" t="s">
        <v>813</v>
      </c>
      <c r="D14" s="1118">
        <f>IF('対象者数'!D14="","- ",'受診者数'!D14/'対象者数'!D14*100)</f>
        <v>5.541561712846348</v>
      </c>
      <c r="E14" s="1118">
        <f>IF('対象者数'!E14="","- ",'受診者数'!E14/'対象者数'!E14*100)</f>
        <v>6.6558441558441555</v>
      </c>
      <c r="F14" s="1118">
        <f>IF('対象者数'!F14="","- ",'受診者数'!F14/'対象者数'!F14*100)</f>
        <v>7.111111111111111</v>
      </c>
      <c r="G14" s="1118">
        <f>IF('対象者数'!G14="","- ",'受診者数'!G14/'対象者数'!G14*100)</f>
        <v>10.646387832699618</v>
      </c>
      <c r="H14" s="1118">
        <f>IF('対象者数'!H14="","- ",'受診者数'!H14/'対象者数'!H14*100)</f>
        <v>7.238605898123325</v>
      </c>
      <c r="I14" s="1118">
        <f>IF('対象者数'!I14="","- ",'受診者数'!I14/'対象者数'!I14*100)</f>
        <v>6.517076390034647</v>
      </c>
      <c r="J14" s="1118"/>
      <c r="K14" s="1118">
        <f>IF('対象者数'!K14="","- ",'受診者数'!K14/'対象者数'!K14*100)</f>
        <v>3.67816091954023</v>
      </c>
      <c r="L14" s="1118">
        <f>IF('対象者数'!L14="","- ",'受診者数'!L14/'対象者数'!L14*100)</f>
        <v>1.929260450160772</v>
      </c>
      <c r="M14" s="1118">
        <f>IF('対象者数'!M14="","- ",'受診者数'!M14/'対象者数'!M14*100)</f>
        <v>3.225806451612903</v>
      </c>
      <c r="N14" s="1118">
        <f>IF('対象者数'!N14="","- ",'受診者数'!N14/'対象者数'!N14*100)</f>
        <v>8.270676691729323</v>
      </c>
      <c r="O14" s="1118">
        <f>IF('対象者数'!O14="","- ",'受診者数'!O14/'対象者数'!O14*100)</f>
        <v>4.0650406504065035</v>
      </c>
      <c r="P14" s="1118">
        <f>IF('対象者数'!P14="","- ",'受診者数'!P14/'対象者数'!P14*100)</f>
        <v>3.062200956937799</v>
      </c>
      <c r="Q14" s="1118"/>
      <c r="R14" s="1118">
        <f>IF('対象者数'!R14="","- ",'受診者数'!R14/'対象者数'!R14*100)</f>
        <v>7.7994428969359335</v>
      </c>
      <c r="S14" s="1118">
        <f>IF('対象者数'!S14="","- ",'受診者数'!S14/'対象者数'!S14*100)</f>
        <v>11.475409836065573</v>
      </c>
      <c r="T14" s="1118">
        <f>IF('対象者数'!T14="","- ",'受診者数'!T14/'対象者数'!T14*100)</f>
        <v>11.077844311377245</v>
      </c>
      <c r="U14" s="1118">
        <f>IF('対象者数'!U14="","- ",'受診者数'!U14/'対象者数'!U14*100)</f>
        <v>13.076923076923078</v>
      </c>
      <c r="V14" s="1118">
        <f>IF('対象者数'!V14="","- ",'受診者数'!V14/'対象者数'!V14*100)</f>
        <v>10.651828298887123</v>
      </c>
      <c r="W14" s="1118">
        <f>IF('対象者数'!W14="","- ",'受診者数'!W14/'対象者数'!W14*100)</f>
        <v>10.218728639781272</v>
      </c>
    </row>
    <row r="15" spans="1:23" s="1202" customFormat="1" ht="12" customHeight="1">
      <c r="A15" s="1203"/>
      <c r="B15" s="1204">
        <v>12</v>
      </c>
      <c r="C15" s="1111" t="s">
        <v>814</v>
      </c>
      <c r="D15" s="1118">
        <f>IF('対象者数'!D15="","- ",'受診者数'!D15/'対象者数'!D15*100)</f>
        <v>1.8970189701897018</v>
      </c>
      <c r="E15" s="1118">
        <f>IF('対象者数'!E15="","- ",'受診者数'!E15/'対象者数'!E15*100)</f>
        <v>2.2388059701492535</v>
      </c>
      <c r="F15" s="1118">
        <f>IF('対象者数'!F15="","- ",'受診者数'!F15/'対象者数'!F15*100)</f>
        <v>1.4314928425357873</v>
      </c>
      <c r="G15" s="1118">
        <f>IF('対象者数'!G15="","- ",'受診者数'!G15/'対象者数'!G15*100)</f>
        <v>1.3972055888223553</v>
      </c>
      <c r="H15" s="1118">
        <f>IF('対象者数'!H15="","- ",'受診者数'!H15/'対象者数'!H15*100)</f>
        <v>1.7035775127768313</v>
      </c>
      <c r="I15" s="1118">
        <f>IF('対象者数'!I15="","- ",'受診者数'!I15/'対象者数'!I15*100)</f>
        <v>2.945073248287088</v>
      </c>
      <c r="J15" s="1118"/>
      <c r="K15" s="1118">
        <f>IF('対象者数'!K15="","- ",'受診者数'!K15/'対象者数'!K15*100)</f>
        <v>1.0050251256281406</v>
      </c>
      <c r="L15" s="1118">
        <f>IF('対象者数'!L15="","- ",'受診者数'!L15/'対象者数'!L15*100)</f>
        <v>0.4784688995215311</v>
      </c>
      <c r="M15" s="1118">
        <f>IF('対象者数'!M15="","- ",'受診者数'!M15/'対象者数'!M15*100)</f>
        <v>0.4048582995951417</v>
      </c>
      <c r="N15" s="1118">
        <f>IF('対象者数'!N15="","- ",'受診者数'!N15/'対象者数'!N15*100)</f>
        <v>1.1627906976744187</v>
      </c>
      <c r="O15" s="1118">
        <f>IF('対象者数'!O15="","- ",'受診者数'!O15/'対象者数'!O15*100)</f>
        <v>0.7667031763417306</v>
      </c>
      <c r="P15" s="1118">
        <f>IF('対象者数'!P15="","- ",'受診者数'!P15/'対象者数'!P15*100)</f>
        <v>1.8098455598455596</v>
      </c>
      <c r="Q15" s="1118"/>
      <c r="R15" s="1118">
        <f>IF('対象者数'!R15="","- ",'受診者数'!R15/'対象者数'!R15*100)</f>
        <v>2.941176470588235</v>
      </c>
      <c r="S15" s="1118">
        <f>IF('対象者数'!S15="","- ",'受診者数'!S15/'対象者数'!S15*100)</f>
        <v>4.145077720207254</v>
      </c>
      <c r="T15" s="1118">
        <f>IF('対象者数'!T15="","- ",'受診者数'!T15/'対象者数'!T15*100)</f>
        <v>2.479338842975207</v>
      </c>
      <c r="U15" s="1118">
        <f>IF('対象者数'!U15="","- ",'受診者数'!U15/'対象者数'!U15*100)</f>
        <v>1.646090534979424</v>
      </c>
      <c r="V15" s="1118">
        <f>IF('対象者数'!V15="","- ",'受診者数'!V15/'対象者数'!V15*100)</f>
        <v>2.7122641509433962</v>
      </c>
      <c r="W15" s="1118">
        <f>IF('対象者数'!W15="","- ",'受診者数'!W15/'対象者数'!W15*100)</f>
        <v>3.954236682159457</v>
      </c>
    </row>
    <row r="16" spans="1:23" s="1202" customFormat="1" ht="12" customHeight="1">
      <c r="A16" s="1203"/>
      <c r="B16" s="1204">
        <v>13</v>
      </c>
      <c r="C16" s="1111" t="s">
        <v>815</v>
      </c>
      <c r="D16" s="1118">
        <f>IF('対象者数'!D16="","- ",'受診者数'!D16/'対象者数'!D16*100)</f>
        <v>2.2106631989596877</v>
      </c>
      <c r="E16" s="1118">
        <f>IF('対象者数'!E16="","- ",'受診者数'!E16/'対象者数'!E16*100)</f>
        <v>2.2435897435897436</v>
      </c>
      <c r="F16" s="1118">
        <f>IF('対象者数'!F16="","- ",'受診者数'!F16/'対象者数'!F16*100)</f>
        <v>2.1341463414634148</v>
      </c>
      <c r="G16" s="1118">
        <f>IF('対象者数'!G16="","- ",'受診者数'!G16/'対象者数'!G16*100)</f>
        <v>4.745762711864407</v>
      </c>
      <c r="H16" s="1118">
        <f>IF('対象者数'!H16="","- ",'受診者数'!H16/'対象者数'!H16*100)</f>
        <v>2.766199317923456</v>
      </c>
      <c r="I16" s="1118" t="s">
        <v>760</v>
      </c>
      <c r="J16" s="1118"/>
      <c r="K16" s="1118">
        <f>IF('対象者数'!K16="","- ",'受診者数'!K16/'対象者数'!K16*100)</f>
        <v>0.7518796992481203</v>
      </c>
      <c r="L16" s="1118">
        <f>IF('対象者数'!L16="","- ",'受診者数'!L16/'対象者数'!L16*100)</f>
        <v>0.9287925696594427</v>
      </c>
      <c r="M16" s="1118">
        <f>IF('対象者数'!M16="","- ",'受診者数'!M16/'対象者数'!M16*100)</f>
        <v>1.4245014245014245</v>
      </c>
      <c r="N16" s="1118">
        <f>IF('対象者数'!N16="","- ",'受診者数'!N16/'対象者数'!N16*100)</f>
        <v>3.180212014134275</v>
      </c>
      <c r="O16" s="1118">
        <f>IF('対象者数'!O16="","- ",'受診者数'!O16/'対象者数'!O16*100)</f>
        <v>1.4749262536873156</v>
      </c>
      <c r="P16" s="1118" t="s">
        <v>760</v>
      </c>
      <c r="Q16" s="1118"/>
      <c r="R16" s="1118">
        <f>IF('対象者数'!R16="","- ",'受診者数'!R16/'対象者数'!R16*100)</f>
        <v>3.783783783783784</v>
      </c>
      <c r="S16" s="1118">
        <f>IF('対象者数'!S16="","- ",'受診者数'!S16/'対象者数'!S16*100)</f>
        <v>3.6544850498338874</v>
      </c>
      <c r="T16" s="1118">
        <f>IF('対象者数'!T16="","- ",'受診者数'!T16/'対象者数'!T16*100)</f>
        <v>2.9508196721311477</v>
      </c>
      <c r="U16" s="1118">
        <f>IF('対象者数'!U16="","- ",'受診者数'!U16/'対象者数'!U16*100)</f>
        <v>6.188925081433225</v>
      </c>
      <c r="V16" s="1118">
        <f>IF('対象者数'!V16="","- ",'受診者数'!V16/'対象者数'!V16*100)</f>
        <v>4.1309431021044425</v>
      </c>
      <c r="W16" s="1118" t="s">
        <v>760</v>
      </c>
    </row>
    <row r="17" spans="1:23" s="1202" customFormat="1" ht="12" customHeight="1">
      <c r="A17" s="1203"/>
      <c r="B17" s="1204">
        <v>14</v>
      </c>
      <c r="C17" s="1111" t="s">
        <v>816</v>
      </c>
      <c r="D17" s="1118">
        <f>IF('対象者数'!D17="","- ",'受診者数'!D17/'対象者数'!D17*100)</f>
        <v>5.595667870036101</v>
      </c>
      <c r="E17" s="1118">
        <f>IF('対象者数'!E17="","- ",'受診者数'!E17/'対象者数'!E17*100)</f>
        <v>9.05263157894737</v>
      </c>
      <c r="F17" s="1118">
        <f>IF('対象者数'!F17="","- ",'受診者数'!F17/'対象者数'!F17*100)</f>
        <v>8.993576017130621</v>
      </c>
      <c r="G17" s="1118">
        <f>IF('対象者数'!G17="","- ",'受診者数'!G17/'対象者数'!G17*100)</f>
        <v>14.25339366515837</v>
      </c>
      <c r="H17" s="1118">
        <f>IF('対象者数'!H17="","- ",'受診者数'!H17/'対象者数'!H17*100)</f>
        <v>9.236326109391124</v>
      </c>
      <c r="I17" s="1118">
        <f>IF('対象者数'!I17="","- ",'受診者数'!I17/'対象者数'!I17*100)</f>
        <v>5.111402359108781</v>
      </c>
      <c r="J17" s="1118"/>
      <c r="K17" s="1118">
        <f>IF('対象者数'!K17="","- ",'受診者数'!K17/'対象者数'!K17*100)</f>
        <v>5.333333333333334</v>
      </c>
      <c r="L17" s="1118">
        <f>IF('対象者数'!L17="","- ",'受診者数'!L17/'対象者数'!L17*100)</f>
        <v>4.149377593360995</v>
      </c>
      <c r="M17" s="1118">
        <f>IF('対象者数'!M17="","- ",'受診者数'!M17/'対象者数'!M17*100)</f>
        <v>4.0650406504065035</v>
      </c>
      <c r="N17" s="1118">
        <f>IF('対象者数'!N17="","- ",'受診者数'!N17/'対象者数'!N17*100)</f>
        <v>14.285714285714285</v>
      </c>
      <c r="O17" s="1118">
        <f>IF('対象者数'!O17="","- ",'受診者数'!O17/'対象者数'!O17*100)</f>
        <v>6.673306772908366</v>
      </c>
      <c r="P17" s="1118">
        <f>IF('対象者数'!P17="","- ",'受診者数'!P17/'対象者数'!P17*100)</f>
        <v>3.551912568306011</v>
      </c>
      <c r="Q17" s="1118"/>
      <c r="R17" s="1118">
        <f>IF('対象者数'!R17="","- ",'受診者数'!R17/'対象者数'!R17*100)</f>
        <v>5.905511811023622</v>
      </c>
      <c r="S17" s="1118">
        <f>IF('対象者数'!S17="","- ",'受診者数'!S17/'対象者数'!S17*100)</f>
        <v>14.102564102564102</v>
      </c>
      <c r="T17" s="1118">
        <f>IF('対象者数'!T17="","- ",'受診者数'!T17/'対象者数'!T17*100)</f>
        <v>14.479638009049776</v>
      </c>
      <c r="U17" s="1118">
        <f>IF('対象者数'!U17="","- ",'受診者数'!U17/'対象者数'!U17*100)</f>
        <v>14.222222222222221</v>
      </c>
      <c r="V17" s="1118">
        <f>IF('対象者数'!V17="","- ",'受診者数'!V17/'対象者数'!V17*100)</f>
        <v>11.991434689507495</v>
      </c>
      <c r="W17" s="1118">
        <f>IF('対象者数'!W17="","- ",'受診者数'!W17/'対象者数'!W17*100)</f>
        <v>6.54911838790932</v>
      </c>
    </row>
    <row r="18" spans="1:23" s="1202" customFormat="1" ht="12" customHeight="1">
      <c r="A18" s="1203"/>
      <c r="B18" s="1204">
        <v>15</v>
      </c>
      <c r="C18" s="1111" t="s">
        <v>817</v>
      </c>
      <c r="D18" s="1118">
        <f>IF('対象者数'!D18="","- ",'受診者数'!D18/'対象者数'!D18*100)</f>
        <v>0.8992805755395683</v>
      </c>
      <c r="E18" s="1118">
        <f>IF('対象者数'!E18="","- ",'受診者数'!E18/'対象者数'!E18*100)</f>
        <v>1.7543859649122806</v>
      </c>
      <c r="F18" s="1118">
        <f>IF('対象者数'!F18="","- ",'受診者数'!F18/'対象者数'!F18*100)</f>
        <v>0.5555555555555556</v>
      </c>
      <c r="G18" s="1118">
        <f>IF('対象者数'!G18="","- ",'受診者数'!G18/'対象者数'!G18*100)</f>
        <v>2.827763496143959</v>
      </c>
      <c r="H18" s="1118">
        <f>IF('対象者数'!H18="","- ",'受診者数'!H18/'対象者数'!H18*100)</f>
        <v>1.4764338444065872</v>
      </c>
      <c r="I18" s="1118" t="s">
        <v>805</v>
      </c>
      <c r="J18" s="1118"/>
      <c r="K18" s="1118">
        <f>IF('対象者数'!K18="","- ",'受診者数'!K18/'対象者数'!K18*100)</f>
        <v>0.35211267605633806</v>
      </c>
      <c r="L18" s="1118">
        <f>IF('対象者数'!L18="","- ",'受診者数'!L18/'対象者数'!L18*100)</f>
        <v>1.3274336283185841</v>
      </c>
      <c r="M18" s="1118">
        <f>IF('対象者数'!M18="","- ",'受診者数'!M18/'対象者数'!M18*100)</f>
        <v>0</v>
      </c>
      <c r="N18" s="1118">
        <f>IF('対象者数'!N18="","- ",'受診者数'!N18/'対象者数'!N18*100)</f>
        <v>3.867403314917127</v>
      </c>
      <c r="O18" s="1118">
        <f>IF('対象者数'!O18="","- ",'受診者数'!O18/'対象者数'!O18*100)</f>
        <v>1.2600229095074456</v>
      </c>
      <c r="P18" s="1118" t="s">
        <v>805</v>
      </c>
      <c r="Q18" s="1118"/>
      <c r="R18" s="1118">
        <f>IF('対象者数'!R18="","- ",'受診者数'!R18/'対象者数'!R18*100)</f>
        <v>1.4705882352941175</v>
      </c>
      <c r="S18" s="1118">
        <f>IF('対象者数'!S18="","- ",'受診者数'!S18/'対象者数'!S18*100)</f>
        <v>2.1739130434782608</v>
      </c>
      <c r="T18" s="1118">
        <f>IF('対象者数'!T18="","- ",'受診者数'!T18/'対象者数'!T18*100)</f>
        <v>1.1235955056179776</v>
      </c>
      <c r="U18" s="1118">
        <f>IF('対象者数'!U18="","- ",'受診者数'!U18/'対象者数'!U18*100)</f>
        <v>1.9230769230769231</v>
      </c>
      <c r="V18" s="1118">
        <f>IF('対象者数'!V18="","- ",'受診者数'!V18/'対象者数'!V18*100)</f>
        <v>1.6891891891891893</v>
      </c>
      <c r="W18" s="1118" t="s">
        <v>805</v>
      </c>
    </row>
    <row r="19" spans="1:23" s="1202" customFormat="1" ht="12" customHeight="1">
      <c r="A19" s="1203"/>
      <c r="B19" s="1204">
        <v>16</v>
      </c>
      <c r="C19" s="1111" t="s">
        <v>818</v>
      </c>
      <c r="D19" s="1118">
        <f>IF('対象者数'!D19="","- ",'受診者数'!D19/'対象者数'!D19*100)</f>
        <v>2.3676880222841223</v>
      </c>
      <c r="E19" s="1118">
        <f>IF('対象者数'!E19="","- ",'受診者数'!E19/'対象者数'!E19*100)</f>
        <v>1.7241379310344827</v>
      </c>
      <c r="F19" s="1118">
        <f>IF('対象者数'!F19="","- ",'受診者数'!F19/'対象者数'!F19*100)</f>
        <v>2.6373626373626373</v>
      </c>
      <c r="G19" s="1118">
        <f>IF('対象者数'!G19="","- ",'受診者数'!G19/'対象者数'!G19*100)</f>
        <v>5.042016806722689</v>
      </c>
      <c r="H19" s="1118">
        <f>IF('対象者数'!H19="","- ",'受診者数'!H19/'対象者数'!H19*100)</f>
        <v>2.7014218009478674</v>
      </c>
      <c r="I19" s="1118">
        <f>IF('対象者数'!I19="","- ",'受診者数'!I19/'対象者数'!I19*100)</f>
        <v>2.886247877758913</v>
      </c>
      <c r="J19" s="1118"/>
      <c r="K19" s="1118">
        <f>IF('対象者数'!K19="","- ",'受診者数'!K19/'対象者数'!K19*100)</f>
        <v>0.5405405405405406</v>
      </c>
      <c r="L19" s="1118">
        <f>IF('対象者数'!L19="","- ",'受診者数'!L19/'対象者数'!L19*100)</f>
        <v>0.6230529595015576</v>
      </c>
      <c r="M19" s="1118">
        <f>IF('対象者数'!M19="","- ",'受診者数'!M19/'対象者数'!M19*100)</f>
        <v>0.8264462809917356</v>
      </c>
      <c r="N19" s="1118">
        <f>IF('対象者数'!N19="","- ",'受診者数'!N19/'対象者数'!N19*100)</f>
        <v>2.366863905325444</v>
      </c>
      <c r="O19" s="1118">
        <f>IF('対象者数'!O19="","- ",'受診者数'!O19/'対象者数'!O19*100)</f>
        <v>0.9074410163339384</v>
      </c>
      <c r="P19" s="1118">
        <f>IF('対象者数'!P19="","- ",'受診者数'!P19/'対象者数'!P19*100)</f>
        <v>1.8184908225696805</v>
      </c>
      <c r="Q19" s="1118"/>
      <c r="R19" s="1118">
        <f>IF('対象者数'!R19="","- ",'受診者数'!R19/'対象者数'!R19*100)</f>
        <v>4.310344827586207</v>
      </c>
      <c r="S19" s="1118">
        <f>IF('対象者数'!S19="","- ",'受診者数'!S19/'対象者数'!S19*100)</f>
        <v>3.088803088803089</v>
      </c>
      <c r="T19" s="1118">
        <f>IF('対象者数'!T19="","- ",'受診者数'!T19/'対象者数'!T19*100)</f>
        <v>4.694835680751173</v>
      </c>
      <c r="U19" s="1118">
        <f>IF('対象者数'!U19="","- ",'受診者数'!U19/'対象者数'!U19*100)</f>
        <v>7.446808510638298</v>
      </c>
      <c r="V19" s="1118">
        <f>IF('対象者数'!V19="","- ",'受診者数'!V19/'対象者数'!V19*100)</f>
        <v>4.662698412698413</v>
      </c>
      <c r="W19" s="1118">
        <f>IF('対象者数'!W19="","- ",'受診者数'!W19/'対象者数'!W19*100)</f>
        <v>4.007855038828885</v>
      </c>
    </row>
    <row r="20" spans="1:23" s="1202" customFormat="1" ht="12" customHeight="1">
      <c r="A20" s="1203"/>
      <c r="B20" s="1204">
        <v>17</v>
      </c>
      <c r="C20" s="1111" t="s">
        <v>794</v>
      </c>
      <c r="D20" s="1118">
        <f>IF('対象者数'!D20="","- ",'受診者数'!D20/'対象者数'!D20*100)</f>
        <v>4.2508710801393725</v>
      </c>
      <c r="E20" s="1118">
        <f>IF('対象者数'!E20="","- ",'受診者数'!E20/'対象者数'!E20*100)</f>
        <v>3.5398230088495577</v>
      </c>
      <c r="F20" s="1118">
        <f>IF('対象者数'!F20="","- ",'受診者数'!F20/'対象者数'!F20*100)</f>
        <v>4.673807205452775</v>
      </c>
      <c r="G20" s="1118">
        <f>IF('対象者数'!G20="","- ",'受診者数'!G20/'対象者数'!G20*100)</f>
        <v>5.391527599486521</v>
      </c>
      <c r="H20" s="1118">
        <f>IF('対象者数'!H20="","- ",'受診者数'!H20/'対象者数'!H20*100)</f>
        <v>4.369709448638756</v>
      </c>
      <c r="I20" s="1118">
        <f>IF('対象者数'!I20="","- ",'受診者数'!I20/'対象者数'!I20*100)</f>
        <v>4.357418643132928</v>
      </c>
      <c r="J20" s="1118"/>
      <c r="K20" s="1118">
        <f>IF('対象者数'!K20="","- ",'受診者数'!K20/'対象者数'!K20*100)</f>
        <v>2.644836272040302</v>
      </c>
      <c r="L20" s="1118">
        <f>IF('対象者数'!L20="","- ",'受診者数'!L20/'対象者数'!L20*100)</f>
        <v>2.1702838063439067</v>
      </c>
      <c r="M20" s="1118">
        <f>IF('対象者数'!M20="","- ",'受診者数'!M20/'対象者数'!M20*100)</f>
        <v>2.8000000000000003</v>
      </c>
      <c r="N20" s="1118">
        <f>IF('対象者数'!N20="","- ",'受診者数'!N20/'対象者数'!N20*100)</f>
        <v>4.054054054054054</v>
      </c>
      <c r="O20" s="1118">
        <f>IF('対象者数'!O20="","- ",'受診者数'!O20/'対象者数'!O20*100)</f>
        <v>2.7839151568714096</v>
      </c>
      <c r="P20" s="1118">
        <f>IF('対象者数'!P20="","- ",'受診者数'!P20/'対象者数'!P20*100)</f>
        <v>2.8191489361702127</v>
      </c>
      <c r="Q20" s="1118"/>
      <c r="R20" s="1118">
        <f>IF('対象者数'!R20="","- ",'受診者数'!R20/'対象者数'!R20*100)</f>
        <v>6.240249609984399</v>
      </c>
      <c r="S20" s="1118">
        <f>IF('対象者数'!S20="","- ",'受診者数'!S20/'対象者数'!S20*100)</f>
        <v>5.084745762711865</v>
      </c>
      <c r="T20" s="1118">
        <f>IF('対象者数'!T20="","- ",'受診者数'!T20/'対象者数'!T20*100)</f>
        <v>6.451612903225806</v>
      </c>
      <c r="U20" s="1118">
        <f>IF('対象者数'!U20="","- ",'受診者数'!U20/'対象者数'!U20*100)</f>
        <v>6.601466992665037</v>
      </c>
      <c r="V20" s="1118">
        <f>IF('対象者数'!V20="","- ",'受診者数'!V20/'対象者数'!V20*100)</f>
        <v>6.072106261859583</v>
      </c>
      <c r="W20" s="1118">
        <f>IF('対象者数'!W20="","- ",'受診者数'!W20/'対象者数'!W20*100)</f>
        <v>6.013745704467354</v>
      </c>
    </row>
    <row r="21" spans="1:23" s="1202" customFormat="1" ht="12" customHeight="1">
      <c r="A21" s="1203"/>
      <c r="B21" s="1204">
        <v>18</v>
      </c>
      <c r="C21" s="1111" t="s">
        <v>795</v>
      </c>
      <c r="D21" s="1118">
        <f>IF('対象者数'!D21="","- ",'受診者数'!D21/'対象者数'!D21*100)</f>
        <v>4.838709677419355</v>
      </c>
      <c r="E21" s="1118">
        <f>IF('対象者数'!E21="","- ",'受診者数'!E21/'対象者数'!E21*100)</f>
        <v>2.5</v>
      </c>
      <c r="F21" s="1118">
        <f>IF('対象者数'!F21="","- ",'受診者数'!F21/'対象者数'!F21*100)</f>
        <v>4.219409282700422</v>
      </c>
      <c r="G21" s="1118">
        <f>IF('対象者数'!G21="","- ",'受診者数'!G21/'対象者数'!G21*100)</f>
        <v>10.106382978723403</v>
      </c>
      <c r="H21" s="1118">
        <f>IF('対象者数'!H21="","- ",'受診者数'!H21/'対象者数'!H21*100)</f>
        <v>5.147864184008762</v>
      </c>
      <c r="I21" s="1118" t="s">
        <v>837</v>
      </c>
      <c r="J21" s="1118"/>
      <c r="K21" s="1118">
        <f>IF('対象者数'!K21="","- ",'受診者数'!K21/'対象者数'!K21*100)</f>
        <v>2.8169014084507045</v>
      </c>
      <c r="L21" s="1118">
        <f>IF('対象者数'!L21="","- ",'受診者数'!L21/'対象者数'!L21*100)</f>
        <v>0.7692307692307693</v>
      </c>
      <c r="M21" s="1118">
        <f>IF('対象者数'!M21="","- ",'受診者数'!M21/'対象者数'!M21*100)</f>
        <v>1.680672268907563</v>
      </c>
      <c r="N21" s="1118">
        <f>IF('対象者数'!N21="","- ",'受診者数'!N21/'対象者数'!N21*100)</f>
        <v>4.2105263157894735</v>
      </c>
      <c r="O21" s="1118">
        <f>IF('対象者数'!O21="","- ",'受診者数'!O21/'対象者数'!O21*100)</f>
        <v>2.263374485596708</v>
      </c>
      <c r="P21" s="1118" t="s">
        <v>837</v>
      </c>
      <c r="Q21" s="1118"/>
      <c r="R21" s="1118">
        <f>IF('対象者数'!R21="","- ",'受診者数'!R21/'対象者数'!R21*100)</f>
        <v>7.547169811320755</v>
      </c>
      <c r="S21" s="1118">
        <f>IF('対象者数'!S21="","- ",'受診者数'!S21/'対象者数'!S21*100)</f>
        <v>4.545454545454546</v>
      </c>
      <c r="T21" s="1118">
        <f>IF('対象者数'!T21="","- ",'受診者数'!T21/'対象者数'!T21*100)</f>
        <v>6.779661016949152</v>
      </c>
      <c r="U21" s="1118">
        <f>IF('対象者数'!U21="","- ",'受診者数'!U21/'対象者数'!U21*100)</f>
        <v>16.129032258064516</v>
      </c>
      <c r="V21" s="1118">
        <f>IF('対象者数'!V21="","- ",'受診者数'!V21/'対象者数'!V21*100)</f>
        <v>8.430913348946136</v>
      </c>
      <c r="W21" s="1118" t="s">
        <v>837</v>
      </c>
    </row>
    <row r="22" spans="1:23" s="1202" customFormat="1" ht="12" customHeight="1">
      <c r="A22" s="1203"/>
      <c r="B22" s="1204">
        <v>19</v>
      </c>
      <c r="C22" s="1111" t="s">
        <v>819</v>
      </c>
      <c r="D22" s="1118">
        <f>IF('対象者数'!D22="","- ",'受診者数'!D22/'対象者数'!D22*100)</f>
        <v>1.8106995884773662</v>
      </c>
      <c r="E22" s="1118">
        <f>IF('対象者数'!E22="","- ",'受診者数'!E22/'対象者数'!E22*100)</f>
        <v>2.5259612685938815</v>
      </c>
      <c r="F22" s="1118">
        <f>IF('対象者数'!F22="","- ",'受診者数'!F22/'対象者数'!F22*100)</f>
        <v>4.66321243523316</v>
      </c>
      <c r="G22" s="1118">
        <f>IF('対象者数'!G22="","- ",'受診者数'!G22/'対象者数'!G22*100)</f>
        <v>4.581097812628973</v>
      </c>
      <c r="H22" s="1118">
        <f>IF('対象者数'!H22="","- ",'受診者数'!H22/'対象者数'!H22*100)</f>
        <v>3.2527881040892193</v>
      </c>
      <c r="I22" s="1118">
        <f>IF('対象者数'!I22="","- ",'受診者数'!I22/'対象者数'!I22*100)</f>
        <v>0.06721319822801568</v>
      </c>
      <c r="J22" s="1118"/>
      <c r="K22" s="1118">
        <f>IF('対象者数'!K22="","- ",'受診者数'!K22/'対象者数'!K22*100)</f>
        <v>0.8547008547008548</v>
      </c>
      <c r="L22" s="1118">
        <f>IF('対象者数'!L22="","- ",'受診者数'!L22/'対象者数'!L22*100)</f>
        <v>1.3050570962479608</v>
      </c>
      <c r="M22" s="1118">
        <f>IF('対象者数'!M22="","- ",'受診者数'!M22/'対象者数'!M22*100)</f>
        <v>2.523076923076923</v>
      </c>
      <c r="N22" s="1118">
        <f>IF('対象者数'!N22="","- ",'受診者数'!N22/'対象者数'!N22*100)</f>
        <v>3.95778364116095</v>
      </c>
      <c r="O22" s="1118">
        <f>IF('対象者数'!O22="","- ",'受診者数'!O22/'対象者数'!O22*100)</f>
        <v>1.9465471960451106</v>
      </c>
      <c r="P22" s="1118">
        <f>IF('対象者数'!P22="","- ",'受診者数'!P22/'対象者数'!P22*100)</f>
        <v>0.03734866011681831</v>
      </c>
      <c r="Q22" s="1118"/>
      <c r="R22" s="1118">
        <f>IF('対象者数'!R22="","- ",'受診者数'!R22/'対象者数'!R22*100)</f>
        <v>2.820078962210942</v>
      </c>
      <c r="S22" s="1118">
        <f>IF('対象者数'!S22="","- ",'受診者数'!S22/'対象者数'!S22*100)</f>
        <v>3.82830626450116</v>
      </c>
      <c r="T22" s="1118">
        <f>IF('対象者数'!T22="","- ",'受診者数'!T22/'対象者数'!T22*100)</f>
        <v>6.763285024154589</v>
      </c>
      <c r="U22" s="1118">
        <f>IF('対象者数'!U22="","- ",'受診者数'!U22/'対象者数'!U22*100)</f>
        <v>5.132192846034215</v>
      </c>
      <c r="V22" s="1118">
        <f>IF('対象者数'!V22="","- ",'受診者数'!V22/'対象者数'!V22*100)</f>
        <v>4.565926386084796</v>
      </c>
      <c r="W22" s="1118">
        <f>IF('対象者数'!W22="","- ",'受診者数'!W22/'対象者数'!W22*100)</f>
        <v>0.09599904000959991</v>
      </c>
    </row>
    <row r="23" spans="1:23" s="1202" customFormat="1" ht="12" customHeight="1">
      <c r="A23" s="1203"/>
      <c r="B23" s="1204">
        <v>20</v>
      </c>
      <c r="C23" s="1111" t="s">
        <v>820</v>
      </c>
      <c r="D23" s="1118">
        <f>IF('対象者数'!D23="","- ",'受診者数'!D23/'対象者数'!D23*100)</f>
        <v>0.09302325581395349</v>
      </c>
      <c r="E23" s="1118">
        <f>IF('対象者数'!E23="","- ",'受診者数'!E23/'対象者数'!E23*100)</f>
        <v>0.48661800486618007</v>
      </c>
      <c r="F23" s="1118">
        <f>IF('対象者数'!F23="","- ",'受診者数'!F23/'対象者数'!F23*100)</f>
        <v>0.8</v>
      </c>
      <c r="G23" s="1118">
        <f>IF('対象者数'!G23="","- ",'受診者数'!G23/'対象者数'!G23*100)</f>
        <v>0.5438066465256798</v>
      </c>
      <c r="H23" s="1118">
        <f>IF('対象者数'!H23="","- ",'受診者数'!H23/'対象者数'!H23*100)</f>
        <v>0.4583969995832754</v>
      </c>
      <c r="I23" s="1118">
        <f>IF('対象者数'!I23="","- ",'受診者数'!I23/'対象者数'!I23*100)</f>
        <v>0.641653072321914</v>
      </c>
      <c r="J23" s="1118"/>
      <c r="K23" s="1118">
        <f>IF('対象者数'!K23="","- ",'受診者数'!K23/'対象者数'!K23*100)</f>
        <v>0</v>
      </c>
      <c r="L23" s="1118">
        <f>IF('対象者数'!L23="","- ",'受診者数'!L23/'対象者数'!L23*100)</f>
        <v>0</v>
      </c>
      <c r="M23" s="1118">
        <f>IF('対象者数'!M23="","- ",'受診者数'!M23/'対象者数'!M23*100)</f>
        <v>0.34207525655644244</v>
      </c>
      <c r="N23" s="1118">
        <f>IF('対象者数'!N23="","- ",'受診者数'!N23/'対象者数'!N23*100)</f>
        <v>0</v>
      </c>
      <c r="O23" s="1118">
        <f>IF('対象者数'!O23="","- ",'受診者数'!O23/'対象者数'!O23*100)</f>
        <v>0.08287292817679558</v>
      </c>
      <c r="P23" s="1118">
        <f>IF('対象者数'!P23="","- ",'受診者数'!P23/'対象者数'!P23*100)</f>
        <v>0.21482277121374865</v>
      </c>
      <c r="Q23" s="1118"/>
      <c r="R23" s="1118">
        <f>IF('対象者数'!R23="","- ",'受診者数'!R23/'対象者数'!R23*100)</f>
        <v>0.1953125</v>
      </c>
      <c r="S23" s="1118">
        <f>IF('対象者数'!S23="","- ",'受診者数'!S23/'対象者数'!S23*100)</f>
        <v>0.9791921664626682</v>
      </c>
      <c r="T23" s="1118">
        <f>IF('対象者数'!T23="","- ",'受診者数'!T23/'対象者数'!T23*100)</f>
        <v>1.2600229095074456</v>
      </c>
      <c r="U23" s="1118">
        <f>IF('対象者数'!U23="","- ",'受診者数'!U23/'対象者数'!U23*100)</f>
        <v>1.0404624277456647</v>
      </c>
      <c r="V23" s="1118">
        <f>IF('対象者数'!V23="","- ",'受診者数'!V23/'対象者数'!V23*100)</f>
        <v>0.8382229673093042</v>
      </c>
      <c r="W23" s="1118">
        <f>IF('対象者数'!W23="","- ",'受診者数'!W23/'対象者数'!W23*100)</f>
        <v>1.079295154185022</v>
      </c>
    </row>
    <row r="24" spans="1:23" s="1202" customFormat="1" ht="12" customHeight="1">
      <c r="A24" s="1203"/>
      <c r="B24" s="1204">
        <v>21</v>
      </c>
      <c r="C24" s="1111" t="s">
        <v>821</v>
      </c>
      <c r="D24" s="1118">
        <f>IF('対象者数'!D24="","- ",'受診者数'!D24/'対象者数'!D24*100)</f>
        <v>7.256392536281962</v>
      </c>
      <c r="E24" s="1118">
        <f>IF('対象者数'!E24="","- ",'受診者数'!E24/'対象者数'!E24*100)</f>
        <v>2.4026512013256007</v>
      </c>
      <c r="F24" s="1118">
        <f>IF('対象者数'!F24="","- ",'受診者数'!F24/'対象者数'!F24*100)</f>
        <v>1.4587892049598834</v>
      </c>
      <c r="G24" s="1118">
        <f>IF('対象者数'!G24="","- ",'受診者数'!G24/'対象者数'!G24*100)</f>
        <v>1.4210919970082274</v>
      </c>
      <c r="H24" s="1118">
        <f>IF('対象者数'!H24="","- ",'受診者数'!H24/'対象者数'!H24*100)</f>
        <v>3.2264080566952633</v>
      </c>
      <c r="I24" s="1118" t="s">
        <v>837</v>
      </c>
      <c r="J24" s="1118"/>
      <c r="K24" s="1118">
        <f>IF('対象者数'!K24="","- ",'受診者数'!K24/'対象者数'!K24*100)</f>
        <v>4.200542005420054</v>
      </c>
      <c r="L24" s="1118">
        <f>IF('対象者数'!L24="","- ",'受診者数'!L24/'対象者数'!L24*100)</f>
        <v>0.9771986970684038</v>
      </c>
      <c r="M24" s="1118">
        <f>IF('対象者数'!M24="","- ",'受診者数'!M24/'対象者数'!M24*100)</f>
        <v>0.7473841554559043</v>
      </c>
      <c r="N24" s="1118">
        <f>IF('対象者数'!N24="","- ",'受診者数'!N24/'対象者数'!N24*100)</f>
        <v>1.8957345971563981</v>
      </c>
      <c r="O24" s="1118">
        <f>IF('対象者数'!O24="","- ",'受診者数'!O24/'対象者数'!O24*100)</f>
        <v>2.0346646571213265</v>
      </c>
      <c r="P24" s="1118" t="s">
        <v>837</v>
      </c>
      <c r="Q24" s="1118"/>
      <c r="R24" s="1118">
        <f>IF('対象者数'!R24="","- ",'受診者数'!R24/'対象者数'!R24*100)</f>
        <v>10.437235543018335</v>
      </c>
      <c r="S24" s="1118">
        <f>IF('対象者数'!S24="","- ",'受診者数'!S24/'対象者数'!S24*100)</f>
        <v>3.87858347386172</v>
      </c>
      <c r="T24" s="1118">
        <f>IF('対象者数'!T24="","- ",'受診者数'!T24/'対象者数'!T24*100)</f>
        <v>2.1367521367521367</v>
      </c>
      <c r="U24" s="1118">
        <f>IF('対象者数'!U24="","- ",'受診者数'!U24/'対象者数'!U24*100)</f>
        <v>0.9943181818181818</v>
      </c>
      <c r="V24" s="1118">
        <f>IF('対象者数'!V24="","- ",'受診者数'!V24/'対象者数'!V24*100)</f>
        <v>4.394387001477105</v>
      </c>
      <c r="W24" s="1118" t="s">
        <v>837</v>
      </c>
    </row>
    <row r="25" spans="1:23" s="1202" customFormat="1" ht="12" customHeight="1">
      <c r="A25" s="1203"/>
      <c r="B25" s="1204">
        <v>22</v>
      </c>
      <c r="C25" s="1111" t="s">
        <v>822</v>
      </c>
      <c r="D25" s="1118">
        <f>IF('対象者数'!D25="","- ",'受診者数'!D25/'対象者数'!D25*100)</f>
        <v>10.369659145463274</v>
      </c>
      <c r="E25" s="1118">
        <f>IF('対象者数'!E25="","- ",'受診者数'!E25/'対象者数'!E25*100)</f>
        <v>9.636650868878357</v>
      </c>
      <c r="F25" s="1118">
        <f>IF('対象者数'!F25="","- ",'受診者数'!F25/'対象者数'!F25*100)</f>
        <v>11.258278145695364</v>
      </c>
      <c r="G25" s="1118">
        <f>IF('対象者数'!G25="","- ",'受診者数'!G25/'対象者数'!G25*100)</f>
        <v>16.600265604249667</v>
      </c>
      <c r="H25" s="1118">
        <f>IF('対象者数'!H25="","- ",'受診者数'!H25/'対象者数'!H25*100)</f>
        <v>11.684931506849315</v>
      </c>
      <c r="I25" s="1118">
        <f>IF('対象者数'!I25="","- ",'受診者数'!I25/'対象者数'!I25*100)</f>
        <v>12.323382556039519</v>
      </c>
      <c r="J25" s="1118"/>
      <c r="K25" s="1118">
        <f>IF('対象者数'!K25="","- ",'受診者数'!K25/'対象者数'!K25*100)</f>
        <v>7.097361237488626</v>
      </c>
      <c r="L25" s="1118">
        <f>IF('対象者数'!L25="","- ",'受診者数'!L25/'対象者数'!L25*100)</f>
        <v>4.52155625657203</v>
      </c>
      <c r="M25" s="1118">
        <f>IF('対象者数'!M25="","- ",'受診者数'!M25/'対象者数'!M25*100)</f>
        <v>5.828571428571429</v>
      </c>
      <c r="N25" s="1118">
        <f>IF('対象者数'!N25="","- ",'受診者数'!N25/'対象者数'!N25*100)</f>
        <v>15.782493368700266</v>
      </c>
      <c r="O25" s="1118">
        <f>IF('対象者数'!O25="","- ",'受診者数'!O25/'対象者数'!O25*100)</f>
        <v>7.909758086436532</v>
      </c>
      <c r="P25" s="1118">
        <f>IF('対象者数'!P25="","- ",'受診者数'!P25/'対象者数'!P25*100)</f>
        <v>9.042439752612497</v>
      </c>
      <c r="Q25" s="1118"/>
      <c r="R25" s="1118">
        <f>IF('対象者数'!R25="","- ",'受診者数'!R25/'対象者数'!R25*100)</f>
        <v>14.02439024390244</v>
      </c>
      <c r="S25" s="1118">
        <f>IF('対象者数'!S25="","- ",'受診者数'!S25/'対象者数'!S25*100)</f>
        <v>14.767932489451477</v>
      </c>
      <c r="T25" s="1118">
        <f>IF('対象者数'!T25="","- ",'受診者数'!T25/'対象者数'!T25*100)</f>
        <v>16.328708644610458</v>
      </c>
      <c r="U25" s="1118">
        <f>IF('対象者数'!U25="","- ",'受診者数'!U25/'対象者数'!U25*100)</f>
        <v>17.420212765957448</v>
      </c>
      <c r="V25" s="1118">
        <f>IF('対象者数'!V25="","- ",'受診者数'!V25/'対象者数'!V25*100)</f>
        <v>15.520574426953882</v>
      </c>
      <c r="W25" s="1118">
        <f>IF('対象者数'!W25="","- ",'受診者数'!W25/'対象者数'!W25*100)</f>
        <v>15.580016934801016</v>
      </c>
    </row>
    <row r="26" spans="1:23" s="1202" customFormat="1" ht="12" customHeight="1">
      <c r="A26" s="1203"/>
      <c r="B26" s="1204">
        <v>23</v>
      </c>
      <c r="C26" s="1111" t="s">
        <v>823</v>
      </c>
      <c r="D26" s="1118">
        <f>IF('対象者数'!D26="","- ",'受診者数'!D26/'対象者数'!D26*100)</f>
        <v>12.541410317084715</v>
      </c>
      <c r="E26" s="1118">
        <f>IF('対象者数'!E26="","- ",'受診者数'!E26/'対象者数'!E26*100)</f>
        <v>9.19931856899489</v>
      </c>
      <c r="F26" s="1118">
        <f>IF('対象者数'!F26="","- ",'受診者数'!F26/'対象者数'!F26*100)</f>
        <v>8.042328042328043</v>
      </c>
      <c r="G26" s="1118">
        <f>IF('対象者数'!G26="","- ",'受診者数'!G26/'対象者数'!G26*100)</f>
        <v>12.113055181695827</v>
      </c>
      <c r="H26" s="1118">
        <f>IF('対象者数'!H26="","- ",'受診者数'!H26/'対象者数'!H26*100)</f>
        <v>10.46896551724138</v>
      </c>
      <c r="I26" s="1118">
        <f>IF('対象者数'!I26="","- ",'受診者数'!I26/'対象者数'!I26*100)</f>
        <v>8.494396621731362</v>
      </c>
      <c r="J26" s="1118"/>
      <c r="K26" s="1118">
        <f>IF('対象者数'!K26="","- ",'受診者数'!K26/'対象者数'!K26*100)</f>
        <v>8.169014084507042</v>
      </c>
      <c r="L26" s="1118">
        <f>IF('対象者数'!L26="","- ",'受診者数'!L26/'対象者数'!L26*100)</f>
        <v>5.442176870748299</v>
      </c>
      <c r="M26" s="1118">
        <f>IF('対象者数'!M26="","- ",'受診者数'!M26/'対象者数'!M26*100)</f>
        <v>5.984766050054406</v>
      </c>
      <c r="N26" s="1118">
        <f>IF('対象者数'!N26="","- ",'受診者数'!N26/'対象者数'!N26*100)</f>
        <v>10.682492581602373</v>
      </c>
      <c r="O26" s="1118">
        <f>IF('対象者数'!O26="","- ",'受診者数'!O26/'対象者数'!O26*100)</f>
        <v>7.401129943502825</v>
      </c>
      <c r="P26" s="1118">
        <f>IF('対象者数'!P26="","- ",'受診者数'!P26/'対象者数'!P26*100)</f>
        <v>11.3</v>
      </c>
      <c r="Q26" s="1118"/>
      <c r="R26" s="1118">
        <f>IF('対象者数'!R26="","- ",'受診者数'!R26/'対象者数'!R26*100)</f>
        <v>16.984732824427482</v>
      </c>
      <c r="S26" s="1118">
        <f>IF('対象者数'!S26="","- ",'受診者数'!S26/'対象者数'!S26*100)</f>
        <v>12.969283276450511</v>
      </c>
      <c r="T26" s="1118">
        <f>IF('対象者数'!T26="","- ",'受診者数'!T26/'対象者数'!T26*100)</f>
        <v>9.989701338825952</v>
      </c>
      <c r="U26" s="1118">
        <f>IF('対象者数'!U26="","- ",'受診者数'!U26/'対象者数'!U26*100)</f>
        <v>13.30049261083744</v>
      </c>
      <c r="V26" s="1118">
        <f>IF('対象者数'!V26="","- ",'受診者数'!V26/'対象者数'!V26*100)</f>
        <v>13.39622641509434</v>
      </c>
      <c r="W26" s="1118">
        <f>IF('対象者数'!W26="","- ",'受診者数'!W26/'対象者数'!W26*100)</f>
        <v>5.828318023439975</v>
      </c>
    </row>
    <row r="27" spans="1:23" s="1202" customFormat="1" ht="12" customHeight="1">
      <c r="A27" s="1203"/>
      <c r="B27" s="1204">
        <v>24</v>
      </c>
      <c r="C27" s="1111" t="s">
        <v>824</v>
      </c>
      <c r="D27" s="1118">
        <f>IF('対象者数'!D27="","- ",'受診者数'!D27/'対象者数'!D27*100)</f>
        <v>3.6799999999999997</v>
      </c>
      <c r="E27" s="1118">
        <f>IF('対象者数'!E27="","- ",'受診者数'!E27/'対象者数'!E27*100)</f>
        <v>4.035087719298246</v>
      </c>
      <c r="F27" s="1118">
        <f>IF('対象者数'!F27="","- ",'受診者数'!F27/'対象者数'!F27*100)</f>
        <v>4.878048780487805</v>
      </c>
      <c r="G27" s="1118">
        <f>IF('対象者数'!G27="","- ",'受診者数'!G27/'対象者数'!G27*100)</f>
        <v>2.0036429872495445</v>
      </c>
      <c r="H27" s="1118">
        <f>IF('対象者数'!H27="","- ",'受診者数'!H27/'対象者数'!H27*100)</f>
        <v>3.727980335927898</v>
      </c>
      <c r="I27" s="1118" t="s">
        <v>760</v>
      </c>
      <c r="J27" s="1118"/>
      <c r="K27" s="1118">
        <f>IF('対象者数'!K27="","- ",'受診者数'!K27/'対象者数'!K27*100)</f>
        <v>1.529051987767584</v>
      </c>
      <c r="L27" s="1118">
        <f>IF('対象者数'!L27="","- ",'受診者数'!L27/'対象者数'!L27*100)</f>
        <v>1.9867549668874174</v>
      </c>
      <c r="M27" s="1118">
        <f>IF('対象者数'!M27="","- ",'受診者数'!M27/'対象者数'!M27*100)</f>
        <v>1.7595307917888565</v>
      </c>
      <c r="N27" s="1118">
        <f>IF('対象者数'!N27="","- ",'受診者数'!N27/'対象者数'!N27*100)</f>
        <v>1.4388489208633095</v>
      </c>
      <c r="O27" s="1118">
        <f>IF('対象者数'!O27="","- ",'受診者数'!O27/'対象者数'!O27*100)</f>
        <v>1.6826923076923077</v>
      </c>
      <c r="P27" s="1118" t="s">
        <v>760</v>
      </c>
      <c r="Q27" s="1118"/>
      <c r="R27" s="1118">
        <f>IF('対象者数'!R27="","- ",'受診者数'!R27/'対象者数'!R27*100)</f>
        <v>6.0402684563758395</v>
      </c>
      <c r="S27" s="1118">
        <f>IF('対象者数'!S27="","- ",'受診者数'!S27/'対象者数'!S27*100)</f>
        <v>6.343283582089552</v>
      </c>
      <c r="T27" s="1118">
        <f>IF('対象者数'!T27="","- ",'受診者数'!T27/'対象者数'!T27*100)</f>
        <v>7.865168539325842</v>
      </c>
      <c r="U27" s="1118">
        <f>IF('対象者数'!U27="","- ",'受診者数'!U27/'対象者数'!U27*100)</f>
        <v>2.5830258302583027</v>
      </c>
      <c r="V27" s="1118">
        <f>IF('対象者数'!V27="","- ",'受診者数'!V27/'対象者数'!V27*100)</f>
        <v>5.86756077116513</v>
      </c>
      <c r="W27" s="1118" t="s">
        <v>760</v>
      </c>
    </row>
    <row r="28" spans="1:23" s="1202" customFormat="1" ht="12" customHeight="1">
      <c r="A28" s="1203"/>
      <c r="B28" s="1204">
        <v>25</v>
      </c>
      <c r="C28" s="1111" t="s">
        <v>825</v>
      </c>
      <c r="D28" s="1118">
        <f>IF('対象者数'!D28="","- ",'受診者数'!D28/'対象者数'!D28*100)</f>
        <v>14.425427872860636</v>
      </c>
      <c r="E28" s="1118">
        <f>IF('対象者数'!E28="","- ",'受診者数'!E28/'対象者数'!E28*100)</f>
        <v>13.48314606741573</v>
      </c>
      <c r="F28" s="1118">
        <f>IF('対象者数'!F28="","- ",'受診者数'!F28/'対象者数'!F28*100)</f>
        <v>18.80108991825613</v>
      </c>
      <c r="G28" s="1118">
        <f>IF('対象者数'!G28="","- ",'受診者数'!G28/'対象者数'!G28*100)</f>
        <v>12.785388127853881</v>
      </c>
      <c r="H28" s="1118">
        <f>IF('対象者数'!H28="","- ",'受診者数'!H28/'対象者数'!H28*100)</f>
        <v>15</v>
      </c>
      <c r="I28" s="1118">
        <f>IF('対象者数'!I28="","- ",'受診者数'!I28/'対象者数'!I28*100)</f>
        <v>10.511363636363637</v>
      </c>
      <c r="J28" s="1118"/>
      <c r="K28" s="1118">
        <f>IF('対象者数'!K28="","- ",'受診者数'!K28/'対象者数'!K28*100)</f>
        <v>12.10762331838565</v>
      </c>
      <c r="L28" s="1118">
        <f>IF('対象者数'!L28="","- ",'受診者数'!L28/'対象者数'!L28*100)</f>
        <v>8.264462809917356</v>
      </c>
      <c r="M28" s="1118">
        <f>IF('対象者数'!M28="","- ",'受診者数'!M28/'対象者数'!M28*100)</f>
        <v>14.689265536723164</v>
      </c>
      <c r="N28" s="1118">
        <f>IF('対象者数'!N28="","- ",'受診者数'!N28/'対象者数'!N28*100)</f>
        <v>8.333333333333332</v>
      </c>
      <c r="O28" s="1118">
        <f>IF('対象者数'!O28="","- ",'受診者数'!O28/'対象者数'!O28*100)</f>
        <v>10.975609756097562</v>
      </c>
      <c r="P28" s="1118">
        <f>IF('対象者数'!P28="","- ",'受診者数'!P28/'対象者数'!P28*100)</f>
        <v>7.82608695652174</v>
      </c>
      <c r="Q28" s="1118"/>
      <c r="R28" s="1118">
        <f>IF('対象者数'!R28="","- ",'受診者数'!R28/'対象者数'!R28*100)</f>
        <v>17.20430107526882</v>
      </c>
      <c r="S28" s="1118">
        <f>IF('対象者数'!S28="","- ",'受診者数'!S28/'対象者数'!S28*100)</f>
        <v>19.704433497536947</v>
      </c>
      <c r="T28" s="1118">
        <f>IF('対象者数'!T28="","- ",'受診者数'!T28/'対象者数'!T28*100)</f>
        <v>22.63157894736842</v>
      </c>
      <c r="U28" s="1118">
        <f>IF('対象者数'!U28="","- ",'受診者数'!U28/'対象者数'!U28*100)</f>
        <v>16.260162601626014</v>
      </c>
      <c r="V28" s="1118">
        <f>IF('対象者数'!V28="","- ",'受診者数'!V28/'対象者数'!V28*100)</f>
        <v>19.230769230769234</v>
      </c>
      <c r="W28" s="1118">
        <f>IF('対象者数'!W28="","- ",'受診者数'!W28/'対象者数'!W28*100)</f>
        <v>13.09192200557103</v>
      </c>
    </row>
    <row r="29" spans="1:23" s="1202" customFormat="1" ht="12" customHeight="1">
      <c r="A29" s="1203"/>
      <c r="B29" s="1204">
        <v>26</v>
      </c>
      <c r="C29" s="1111" t="s">
        <v>826</v>
      </c>
      <c r="D29" s="1118">
        <f>IF('対象者数'!D29="","- ",'受診者数'!D29/'対象者数'!D29*100)</f>
        <v>12</v>
      </c>
      <c r="E29" s="1118">
        <f>IF('対象者数'!E29="","- ",'受診者数'!E29/'対象者数'!E29*100)</f>
        <v>15.66265060240964</v>
      </c>
      <c r="F29" s="1118">
        <f>IF('対象者数'!F29="","- ",'受診者数'!F29/'対象者数'!F29*100)</f>
        <v>15.178571428571427</v>
      </c>
      <c r="G29" s="1118">
        <f>IF('対象者数'!G29="","- ",'受診者数'!G29/'対象者数'!G29*100)</f>
        <v>12.32876712328767</v>
      </c>
      <c r="H29" s="1118">
        <f>IF('対象者数'!H29="","- ",'受診者数'!H29/'対象者数'!H29*100)</f>
        <v>14.150943396226415</v>
      </c>
      <c r="I29" s="1118" t="s">
        <v>803</v>
      </c>
      <c r="J29" s="1118"/>
      <c r="K29" s="1118">
        <f>IF('対象者数'!K29="","- ",'受診者数'!K29/'対象者数'!K29*100)</f>
        <v>11.11111111111111</v>
      </c>
      <c r="L29" s="1118">
        <f>IF('対象者数'!L29="","- ",'受診者数'!L29/'対象者数'!L29*100)</f>
        <v>17.5</v>
      </c>
      <c r="M29" s="1118">
        <f>IF('対象者数'!M29="","- ",'受診者数'!M29/'対象者数'!M29*100)</f>
        <v>12.698412698412698</v>
      </c>
      <c r="N29" s="1118">
        <f>IF('対象者数'!N29="","- ",'受診者数'!N29/'対象者数'!N29*100)</f>
        <v>2.7027027027027026</v>
      </c>
      <c r="O29" s="1118">
        <f>IF('対象者数'!O29="","- ",'受診者数'!O29/'対象者数'!O29*100)</f>
        <v>11.377245508982035</v>
      </c>
      <c r="P29" s="1118" t="s">
        <v>803</v>
      </c>
      <c r="Q29" s="1118"/>
      <c r="R29" s="1118">
        <f>IF('対象者数'!R29="","- ",'受診者数'!R29/'対象者数'!R29*100)</f>
        <v>13.043478260869565</v>
      </c>
      <c r="S29" s="1118">
        <f>IF('対象者数'!S29="","- ",'受診者数'!S29/'対象者数'!S29*100)</f>
        <v>13.953488372093023</v>
      </c>
      <c r="T29" s="1118">
        <f>IF('対象者数'!T29="","- ",'受診者数'!T29/'対象者数'!T29*100)</f>
        <v>18.367346938775512</v>
      </c>
      <c r="U29" s="1118">
        <f>IF('対象者数'!U29="","- ",'受診者数'!U29/'対象者数'!U29*100)</f>
        <v>22.22222222222222</v>
      </c>
      <c r="V29" s="1118">
        <f>IF('対象者数'!V29="","- ",'受診者数'!V29/'対象者数'!V29*100)</f>
        <v>17.218543046357617</v>
      </c>
      <c r="W29" s="1118" t="s">
        <v>803</v>
      </c>
    </row>
    <row r="30" spans="1:23" s="1202" customFormat="1" ht="12" customHeight="1">
      <c r="A30" s="1203"/>
      <c r="B30" s="1204">
        <v>27</v>
      </c>
      <c r="C30" s="1111" t="s">
        <v>827</v>
      </c>
      <c r="D30" s="1118">
        <f>IF('対象者数'!D30="","- ",'受診者数'!D30/'対象者数'!D30*100)</f>
        <v>5.714285714285714</v>
      </c>
      <c r="E30" s="1118">
        <f>IF('対象者数'!E30="","- ",'受診者数'!E30/'対象者数'!E30*100)</f>
        <v>0.8500000000000001</v>
      </c>
      <c r="F30" s="1118">
        <f>IF('対象者数'!F30="","- ",'受診者数'!F30/'対象者数'!F30*100)</f>
        <v>1.1463844797178129</v>
      </c>
      <c r="G30" s="1118">
        <f>IF('対象者数'!G30="","- ",'受診者数'!G30/'対象者数'!G30*100)</f>
        <v>1.25</v>
      </c>
      <c r="H30" s="1118">
        <f>IF('対象者数'!H30="","- ",'受診者数'!H30/'対象者数'!H30*100)</f>
        <v>2.4697165706221336</v>
      </c>
      <c r="I30" s="1118" t="s">
        <v>837</v>
      </c>
      <c r="J30" s="1118"/>
      <c r="K30" s="1118">
        <f>IF('対象者数'!K30="","- ",'受診者数'!K30/'対象者数'!K30*100)</f>
        <v>3.037037037037037</v>
      </c>
      <c r="L30" s="1118">
        <f>IF('対象者数'!L30="","- ",'受診者数'!L30/'対象者数'!L30*100)</f>
        <v>0.10030090270812438</v>
      </c>
      <c r="M30" s="1118">
        <f>IF('対象者数'!M30="","- ",'受診者数'!M30/'対象者数'!M30*100)</f>
        <v>0.6060606060606061</v>
      </c>
      <c r="N30" s="1118">
        <f>IF('対象者数'!N30="","- ",'受診者数'!N30/'対象者数'!N30*100)</f>
        <v>1.1614401858304297</v>
      </c>
      <c r="O30" s="1118">
        <f>IF('対象者数'!O30="","- ",'受診者数'!O30/'対象者数'!O30*100)</f>
        <v>1.3522805409122163</v>
      </c>
      <c r="P30" s="1118" t="s">
        <v>837</v>
      </c>
      <c r="Q30" s="1118"/>
      <c r="R30" s="1118">
        <f>IF('対象者数'!R30="","- ",'受診者数'!R30/'対象者数'!R30*100)</f>
        <v>8.71369294605809</v>
      </c>
      <c r="S30" s="1118">
        <f>IF('対象者数'!S30="","- ",'受診者数'!S30/'対象者数'!S30*100)</f>
        <v>1.5952143569292123</v>
      </c>
      <c r="T30" s="1118">
        <f>IF('対象者数'!T30="","- ",'受診者数'!T30/'対象者数'!T30*100)</f>
        <v>1.7070979335130279</v>
      </c>
      <c r="U30" s="1118">
        <f>IF('対象者数'!U30="","- ",'受診者数'!U30/'対象者数'!U30*100)</f>
        <v>1.3431013431013432</v>
      </c>
      <c r="V30" s="1118">
        <f>IF('対象者数'!V30="","- ",'受診者数'!V30/'対象者数'!V30*100)</f>
        <v>3.647342995169082</v>
      </c>
      <c r="W30" s="1118" t="s">
        <v>837</v>
      </c>
    </row>
    <row r="31" spans="1:23" s="1202" customFormat="1" ht="12" customHeight="1">
      <c r="A31" s="1203"/>
      <c r="B31" s="1204">
        <v>28</v>
      </c>
      <c r="C31" s="1111" t="s">
        <v>828</v>
      </c>
      <c r="D31" s="1118">
        <f>IF('対象者数'!D31="","- ",'受診者数'!D31/'対象者数'!D31*100)</f>
        <v>7.257142857142856</v>
      </c>
      <c r="E31" s="1118">
        <f>IF('対象者数'!E31="","- ",'受診者数'!E31/'対象者数'!E31*100)</f>
        <v>0.8356545961002786</v>
      </c>
      <c r="F31" s="1118">
        <f>IF('対象者数'!F31="","- ",'受診者数'!F31/'対象者数'!F31*100)</f>
        <v>1.2187299550994226</v>
      </c>
      <c r="G31" s="1118">
        <f>IF('対象者数'!G31="","- ",'受診者数'!G31/'対象者数'!G31*100)</f>
        <v>0.08130081300813008</v>
      </c>
      <c r="H31" s="1118">
        <f>IF('対象者数'!H31="","- ",'受診者数'!H31/'対象者数'!H31*100)</f>
        <v>2.6610878661087867</v>
      </c>
      <c r="I31" s="1118" t="s">
        <v>837</v>
      </c>
      <c r="J31" s="1118"/>
      <c r="K31" s="1118">
        <f>IF('対象者数'!K31="","- ",'受診者数'!K31/'対象者数'!K31*100)</f>
        <v>3.804347826086957</v>
      </c>
      <c r="L31" s="1118">
        <f>IF('対象者数'!L31="","- ",'受診者数'!L31/'対象者数'!L31*100)</f>
        <v>0.5361930294906166</v>
      </c>
      <c r="M31" s="1118">
        <f>IF('対象者数'!M31="","- ",'受診者数'!M31/'対象者数'!M31*100)</f>
        <v>0.6242197253433208</v>
      </c>
      <c r="N31" s="1118">
        <f>IF('対象者数'!N31="","- ",'受診者数'!N31/'対象者数'!N31*100)</f>
        <v>0.1631321370309951</v>
      </c>
      <c r="O31" s="1118">
        <f>IF('対象者数'!O31="","- ",'受診者数'!O31/'対象者数'!O31*100)</f>
        <v>1.461038961038961</v>
      </c>
      <c r="P31" s="1118" t="s">
        <v>837</v>
      </c>
      <c r="Q31" s="1118"/>
      <c r="R31" s="1118">
        <f>IF('対象者数'!R31="","- ",'受診者数'!R31/'対象者数'!R31*100)</f>
        <v>11.08433734939759</v>
      </c>
      <c r="S31" s="1118">
        <f>IF('対象者数'!S31="","- ",'受診者数'!S31/'対象者数'!S31*100)</f>
        <v>1.1594202898550725</v>
      </c>
      <c r="T31" s="1118">
        <f>IF('対象者数'!T31="","- ",'受診者数'!T31/'対象者数'!T31*100)</f>
        <v>1.8469656992084433</v>
      </c>
      <c r="U31" s="1118">
        <f>IF('対象者数'!U31="","- ",'受診者数'!U31/'対象者数'!U31*100)</f>
        <v>0</v>
      </c>
      <c r="V31" s="1118">
        <f>IF('対象者数'!V31="","- ",'受診者数'!V31/'対象者数'!V31*100)</f>
        <v>3.9378238341968914</v>
      </c>
      <c r="W31" s="1118" t="s">
        <v>837</v>
      </c>
    </row>
    <row r="32" spans="1:23" s="1202" customFormat="1" ht="12" customHeight="1">
      <c r="A32" s="1203"/>
      <c r="B32" s="1204">
        <v>29</v>
      </c>
      <c r="C32" s="1111" t="s">
        <v>829</v>
      </c>
      <c r="D32" s="1118">
        <f>IF('対象者数'!D32="","- ",'受診者数'!D32/'対象者数'!D32*100)</f>
        <v>9.33734939759036</v>
      </c>
      <c r="E32" s="1118">
        <f>IF('対象者数'!E32="","- ",'受診者数'!E32/'対象者数'!E32*100)</f>
        <v>6.673511293634498</v>
      </c>
      <c r="F32" s="1118">
        <f>IF('対象者数'!F32="","- ",'受診者数'!F32/'対象者数'!F32*100)</f>
        <v>7.473309608540925</v>
      </c>
      <c r="G32" s="1118">
        <f>IF('対象者数'!G32="","- ",'受診者数'!G32/'対象者数'!G32*100)</f>
        <v>9.15915915915916</v>
      </c>
      <c r="H32" s="1118">
        <f>IF('対象者数'!H32="","- ",'受診者数'!H32/'対象者数'!H32*100)</f>
        <v>8.162267839687194</v>
      </c>
      <c r="I32" s="1118" t="s">
        <v>837</v>
      </c>
      <c r="J32" s="1118"/>
      <c r="K32" s="1118">
        <f>IF('対象者数'!K32="","- ",'受診者数'!K32/'対象者数'!K32*100)</f>
        <v>5.308464849354376</v>
      </c>
      <c r="L32" s="1118">
        <f>IF('対象者数'!L32="","- ",'受診者数'!L32/'対象者数'!L32*100)</f>
        <v>3.4615384615384617</v>
      </c>
      <c r="M32" s="1118">
        <f>IF('対象者数'!M32="","- ",'受診者数'!M32/'対象者数'!M32*100)</f>
        <v>4.56140350877193</v>
      </c>
      <c r="N32" s="1118">
        <f>IF('対象者数'!N32="","- ",'受診者数'!N32/'対象者数'!N32*100)</f>
        <v>8.51063829787234</v>
      </c>
      <c r="O32" s="1118">
        <f>IF('対象者数'!O32="","- ",'受診者数'!O32/'対象者数'!O32*100)</f>
        <v>5.151228733459357</v>
      </c>
      <c r="P32" s="1118" t="s">
        <v>837</v>
      </c>
      <c r="Q32" s="1118"/>
      <c r="R32" s="1118">
        <f>IF('対象者数'!R32="","- ",'受診者数'!R32/'対象者数'!R32*100)</f>
        <v>13.787638668779714</v>
      </c>
      <c r="S32" s="1118">
        <f>IF('対象者数'!S32="","- ",'受診者数'!S32/'対象者数'!S32*100)</f>
        <v>10.352422907488986</v>
      </c>
      <c r="T32" s="1118">
        <f>IF('対象者数'!T32="","- ",'受診者数'!T32/'対象者数'!T32*100)</f>
        <v>10.469314079422382</v>
      </c>
      <c r="U32" s="1118">
        <f>IF('対象者数'!U32="","- ",'受診者数'!U32/'対象者数'!U32*100)</f>
        <v>9.792284866468842</v>
      </c>
      <c r="V32" s="1118">
        <f>IF('対象者数'!V32="","- ",'受診者数'!V32/'対象者数'!V32*100)</f>
        <v>11.386639676113361</v>
      </c>
      <c r="W32" s="1118" t="s">
        <v>837</v>
      </c>
    </row>
    <row r="33" spans="1:23" s="1202" customFormat="1" ht="12" customHeight="1">
      <c r="A33" s="1203"/>
      <c r="B33" s="1204">
        <v>30</v>
      </c>
      <c r="C33" s="1111" t="s">
        <v>830</v>
      </c>
      <c r="D33" s="1118">
        <f>IF('対象者数'!D33="","- ",'受診者数'!D33/'対象者数'!D33*100)</f>
        <v>8.282208588957054</v>
      </c>
      <c r="E33" s="1118">
        <f>IF('対象者数'!E33="","- ",'受診者数'!E33/'対象者数'!E33*100)</f>
        <v>12.706480304955528</v>
      </c>
      <c r="F33" s="1118">
        <f>IF('対象者数'!F33="","- ",'受診者数'!F33/'対象者数'!F33*100)</f>
        <v>16.508795669824085</v>
      </c>
      <c r="G33" s="1118">
        <f>IF('対象者数'!G33="","- ",'受診者数'!G33/'対象者数'!G33*100)</f>
        <v>17.63085399449036</v>
      </c>
      <c r="H33" s="1118">
        <f>IF('対象者数'!H33="","- ",'受診者数'!H33/'対象者数'!H33*100)</f>
        <v>13.343653250773993</v>
      </c>
      <c r="I33" s="1118" t="s">
        <v>837</v>
      </c>
      <c r="J33" s="1118"/>
      <c r="K33" s="1118">
        <f>IF('対象者数'!K33="","- ",'受診者数'!K33/'対象者数'!K33*100)</f>
        <v>4.814814814814815</v>
      </c>
      <c r="L33" s="1118">
        <f>IF('対象者数'!L33="","- ",'受診者数'!L33/'対象者数'!L33*100)</f>
        <v>7.766990291262135</v>
      </c>
      <c r="M33" s="1118">
        <f>IF('対象者数'!M33="","- ",'受診者数'!M33/'対象者数'!M33*100)</f>
        <v>12.239583333333332</v>
      </c>
      <c r="N33" s="1118">
        <f>IF('対象者数'!N33="","- ",'受診者数'!N33/'対象者数'!N33*100)</f>
        <v>12.813370473537605</v>
      </c>
      <c r="O33" s="1118">
        <f>IF('対象者数'!O33="","- ",'受診者数'!O33/'対象者数'!O33*100)</f>
        <v>8.908554572271386</v>
      </c>
      <c r="P33" s="1118" t="s">
        <v>837</v>
      </c>
      <c r="Q33" s="1118"/>
      <c r="R33" s="1118">
        <f>IF('対象者数'!R33="","- ",'受診者数'!R33/'対象者数'!R33*100)</f>
        <v>12.557077625570775</v>
      </c>
      <c r="S33" s="1118">
        <f>IF('対象者数'!S33="","- ",'受診者数'!S33/'対象者数'!S33*100)</f>
        <v>18.133333333333333</v>
      </c>
      <c r="T33" s="1118">
        <f>IF('対象者数'!T33="","- ",'受診者数'!T33/'対象者数'!T33*100)</f>
        <v>21.12676056338028</v>
      </c>
      <c r="U33" s="1118">
        <f>IF('対象者数'!U33="","- ",'受診者数'!U33/'対象者数'!U33*100)</f>
        <v>22.3433242506812</v>
      </c>
      <c r="V33" s="1118">
        <f>IF('対象者数'!V33="","- ",'受診者数'!V33/'対象者数'!V33*100)</f>
        <v>18.241042345276874</v>
      </c>
      <c r="W33" s="1118" t="s">
        <v>837</v>
      </c>
    </row>
    <row r="34" spans="1:23" s="1202" customFormat="1" ht="12" customHeight="1">
      <c r="A34" s="1203"/>
      <c r="B34" s="1204">
        <v>31</v>
      </c>
      <c r="C34" s="1111" t="s">
        <v>831</v>
      </c>
      <c r="D34" s="1118">
        <f>IF('対象者数'!D34="","- ",'受診者数'!D34/'対象者数'!D34*100)</f>
        <v>5.3061224489795915</v>
      </c>
      <c r="E34" s="1118">
        <f>IF('対象者数'!E34="","- ",'受診者数'!E34/'対象者数'!E34*100)</f>
        <v>5.5696202531645564</v>
      </c>
      <c r="F34" s="1118">
        <f>IF('対象者数'!F34="","- ",'受診者数'!F34/'対象者数'!F34*100)</f>
        <v>8.5</v>
      </c>
      <c r="G34" s="1118">
        <f>IF('対象者数'!G34="","- ",'受診者数'!G34/'対象者数'!G34*100)</f>
        <v>6.441717791411043</v>
      </c>
      <c r="H34" s="1118">
        <f>IF('対象者数'!H34="","- ",'受診者数'!H34/'対象者数'!H34*100)</f>
        <v>6.393544382371198</v>
      </c>
      <c r="I34" s="1118">
        <f>IF('対象者数'!I34="","- ",'受診者数'!I34/'対象者数'!I34*100)</f>
        <v>4.8452220726783315</v>
      </c>
      <c r="J34" s="1118"/>
      <c r="K34" s="1118">
        <f>IF('対象者数'!K34="","- ",'受診者数'!K34/'対象者数'!K34*100)</f>
        <v>3.260869565217391</v>
      </c>
      <c r="L34" s="1118">
        <f>IF('対象者数'!L34="","- ",'受診者数'!L34/'対象者数'!L34*100)</f>
        <v>2.7649769585253456</v>
      </c>
      <c r="M34" s="1118">
        <f>IF('対象者数'!M34="","- ",'受診者数'!M34/'対象者数'!M34*100)</f>
        <v>2.73972602739726</v>
      </c>
      <c r="N34" s="1118">
        <f>IF('対象者数'!N34="","- ",'受診者数'!N34/'対象者数'!N34*100)</f>
        <v>5.232558139534884</v>
      </c>
      <c r="O34" s="1118">
        <f>IF('対象者数'!O34="","- ",'受診者数'!O34/'対象者数'!O34*100)</f>
        <v>3.3936651583710407</v>
      </c>
      <c r="P34" s="1118">
        <f>IF('対象者数'!P34="","- ",'受診者数'!P34/'対象者数'!P34*100)</f>
        <v>3.3980582524271843</v>
      </c>
      <c r="Q34" s="1118"/>
      <c r="R34" s="1118">
        <f>IF('対象者数'!R34="","- ",'受診者数'!R34/'対象者数'!R34*100)</f>
        <v>7.943925233644859</v>
      </c>
      <c r="S34" s="1118">
        <f>IF('対象者数'!S34="","- ",'受診者数'!S34/'対象者数'!S34*100)</f>
        <v>8.98876404494382</v>
      </c>
      <c r="T34" s="1118">
        <f>IF('対象者数'!T34="","- ",'受診者数'!T34/'対象者数'!T34*100)</f>
        <v>15.469613259668508</v>
      </c>
      <c r="U34" s="1118">
        <f>IF('対象者数'!U34="","- ",'受診者数'!U34/'対象者数'!U34*100)</f>
        <v>7.792207792207792</v>
      </c>
      <c r="V34" s="1118">
        <f>IF('対象者数'!V34="","- ",'受診者数'!V34/'対象者数'!V34*100)</f>
        <v>10.041265474552958</v>
      </c>
      <c r="W34" s="1118">
        <f>IF('対象者数'!W34="","- ",'受診者数'!W34/'対象者数'!W34*100)</f>
        <v>6.646525679758309</v>
      </c>
    </row>
    <row r="35" spans="1:23" s="1202" customFormat="1" ht="12" customHeight="1">
      <c r="A35" s="1203"/>
      <c r="B35" s="1204">
        <v>32</v>
      </c>
      <c r="C35" s="1111" t="s">
        <v>832</v>
      </c>
      <c r="D35" s="1118">
        <f>IF('対象者数'!D35="","- ",'受診者数'!D35/'対象者数'!D35*100)</f>
        <v>5.60875512995896</v>
      </c>
      <c r="E35" s="1118">
        <f>IF('対象者数'!E35="","- ",'受診者数'!E35/'対象者数'!E35*100)</f>
        <v>4.49438202247191</v>
      </c>
      <c r="F35" s="1118">
        <f>IF('対象者数'!F35="","- ",'受診者数'!F35/'対象者数'!F35*100)</f>
        <v>7.2784810126582276</v>
      </c>
      <c r="G35" s="1118">
        <f>IF('対象者数'!G35="","- ",'受診者数'!G35/'対象者数'!G35*100)</f>
        <v>9.278350515463918</v>
      </c>
      <c r="H35" s="1118">
        <f>IF('対象者数'!H35="","- ",'受診者数'!H35/'対象者数'!H35*100)</f>
        <v>6.54911838790932</v>
      </c>
      <c r="I35" s="1118" t="s">
        <v>760</v>
      </c>
      <c r="J35" s="1118"/>
      <c r="K35" s="1118">
        <f>IF('対象者数'!K35="","- ",'受診者数'!K35/'対象者数'!K35*100)</f>
        <v>3.061224489795918</v>
      </c>
      <c r="L35" s="1118">
        <f>IF('対象者数'!L35="","- ",'受診者数'!L35/'対象者数'!L35*100)</f>
        <v>2.867383512544803</v>
      </c>
      <c r="M35" s="1118">
        <f>IF('対象者数'!M35="","- ",'受診者数'!M35/'対象者数'!M35*100)</f>
        <v>4.848484848484849</v>
      </c>
      <c r="N35" s="1118">
        <f>IF('対象者数'!N35="","- ",'受診者数'!N35/'対象者数'!N35*100)</f>
        <v>7.003891050583658</v>
      </c>
      <c r="O35" s="1118">
        <f>IF('対象者数'!O35="","- ",'受診者数'!O35/'対象者数'!O35*100)</f>
        <v>4.292527821939586</v>
      </c>
      <c r="P35" s="1118" t="s">
        <v>760</v>
      </c>
      <c r="Q35" s="1118"/>
      <c r="R35" s="1118">
        <f>IF('対象者数'!R35="","- ",'受診者数'!R35/'対象者数'!R35*100)</f>
        <v>8.55457227138643</v>
      </c>
      <c r="S35" s="1118">
        <f>IF('対象者数'!S35="","- ",'受診者数'!S35/'対象者数'!S35*100)</f>
        <v>6.2745098039215685</v>
      </c>
      <c r="T35" s="1118">
        <f>IF('対象者数'!T35="","- ",'受診者数'!T35/'対象者数'!T35*100)</f>
        <v>9.933774834437086</v>
      </c>
      <c r="U35" s="1118">
        <f>IF('対象者数'!U35="","- ",'受診者数'!U35/'対象者数'!U35*100)</f>
        <v>11.842105263157894</v>
      </c>
      <c r="V35" s="1118">
        <f>IF('対象者数'!V35="","- ",'受診者数'!V35/'対象者数'!V35*100)</f>
        <v>9.07473309608541</v>
      </c>
      <c r="W35" s="1118" t="s">
        <v>760</v>
      </c>
    </row>
    <row r="36" spans="1:23" s="1202" customFormat="1" ht="13.5" customHeight="1" thickBot="1">
      <c r="A36" s="1203"/>
      <c r="B36" s="1205">
        <v>33</v>
      </c>
      <c r="C36" s="1134" t="s">
        <v>833</v>
      </c>
      <c r="D36" s="1206">
        <f>IF('対象者数'!D36="","- ",'受診者数'!D36/'対象者数'!D36*100)</f>
        <v>0</v>
      </c>
      <c r="E36" s="1206">
        <f>IF('対象者数'!E36="","- ",'受診者数'!E36/'対象者数'!E36*100)</f>
        <v>0</v>
      </c>
      <c r="F36" s="1206">
        <f>IF('対象者数'!F36="","- ",'受診者数'!F36/'対象者数'!F36*100)</f>
        <v>0.32573289902280134</v>
      </c>
      <c r="G36" s="1206">
        <f>IF('対象者数'!G36="","- ",'受診者数'!G36/'対象者数'!G36*100)</f>
        <v>0.4424778761061947</v>
      </c>
      <c r="H36" s="1206">
        <f>IF('対象者数'!H36="","- ",'受診者数'!H36/'対象者数'!H36*100)</f>
        <v>0.2061855670103093</v>
      </c>
      <c r="I36" s="1206">
        <f>IF('対象者数'!I36="","- ",'受診者数'!I36/'対象者数'!I36*100)</f>
        <v>0.11906533710373567</v>
      </c>
      <c r="J36" s="1206"/>
      <c r="K36" s="1206">
        <f>IF('対象者数'!K36="","- ",'受診者数'!K36/'対象者数'!K36*100)</f>
        <v>0</v>
      </c>
      <c r="L36" s="1206">
        <f>IF('対象者数'!L36="","- ",'受診者数'!L36/'対象者数'!L36*100)</f>
        <v>0</v>
      </c>
      <c r="M36" s="1206">
        <f>IF('対象者数'!M36="","- ",'受診者数'!M36/'対象者数'!M36*100)</f>
        <v>0</v>
      </c>
      <c r="N36" s="1206">
        <f>IF('対象者数'!N36="","- ",'受診者数'!N36/'対象者数'!N36*100)</f>
        <v>0</v>
      </c>
      <c r="O36" s="1206">
        <f>IF('対象者数'!O36="","- ",'受診者数'!O36/'対象者数'!O36*100)</f>
        <v>0</v>
      </c>
      <c r="P36" s="1206">
        <f>IF('対象者数'!P36="","- ",'受診者数'!P36/'対象者数'!P36*100)</f>
        <v>0.11363636363636363</v>
      </c>
      <c r="Q36" s="1206"/>
      <c r="R36" s="1206">
        <f>IF('対象者数'!R36="","- ",'受診者数'!R36/'対象者数'!R36*100)</f>
        <v>0</v>
      </c>
      <c r="S36" s="1206">
        <f>IF('対象者数'!S36="","- ",'受診者数'!S36/'対象者数'!S36*100)</f>
        <v>0</v>
      </c>
      <c r="T36" s="1206">
        <f>IF('対象者数'!T36="","- ",'受診者数'!T36/'対象者数'!T36*100)</f>
        <v>0.641025641025641</v>
      </c>
      <c r="U36" s="1206">
        <f>IF('対象者数'!U36="","- ",'受診者数'!U36/'対象者数'!U36*100)</f>
        <v>0.9345794392523363</v>
      </c>
      <c r="V36" s="1206">
        <f>IF('対象者数'!V36="","- ",'受診者数'!V36/'対象者数'!V36*100)</f>
        <v>0.41928721174004197</v>
      </c>
      <c r="W36" s="1206">
        <f>IF('対象者数'!W36="","- ",'受診者数'!W36/'対象者数'!W36*100)</f>
        <v>0.12503907471084713</v>
      </c>
    </row>
    <row r="37" spans="1:23" s="1202" customFormat="1" ht="15.75" customHeight="1" thickBot="1">
      <c r="A37" s="1203"/>
      <c r="B37" s="1207"/>
      <c r="C37" s="1138" t="s">
        <v>840</v>
      </c>
      <c r="D37" s="1208">
        <f>IF('対象者数'!D37="","- ",'受診者数'!D37/'対象者数'!D37*100)</f>
        <v>5.257991287809069</v>
      </c>
      <c r="E37" s="1208">
        <f>IF('対象者数'!E37="","- ",'受診者数'!E37/'対象者数'!E37*100)</f>
        <v>4.155825891287533</v>
      </c>
      <c r="F37" s="1208">
        <f>IF('対象者数'!F37="","- ",'受診者数'!F37/'対象者数'!F37*100)</f>
        <v>5.098661515109701</v>
      </c>
      <c r="G37" s="1208">
        <f>IF('対象者数'!G37="","- ",'受診者数'!G37/'対象者数'!G37*100)</f>
        <v>6.343954248366012</v>
      </c>
      <c r="H37" s="1208">
        <f>IF('対象者数'!H37="","- ",'受診者数'!H37/'対象者数'!H37*100)</f>
        <v>5.176057568030181</v>
      </c>
      <c r="I37" s="1208" t="s">
        <v>760</v>
      </c>
      <c r="J37" s="1208"/>
      <c r="K37" s="1208">
        <f>IF('対象者数'!K37="","- ",'受診者数'!K37/'対象者数'!K37*100)</f>
        <v>3.550448647601833</v>
      </c>
      <c r="L37" s="1208">
        <f>IF('対象者数'!L37="","- ",'受診者数'!L37/'対象者数'!L37*100)</f>
        <v>2.46001523229246</v>
      </c>
      <c r="M37" s="1208">
        <f>IF('対象者数'!M37="","- ",'受診者数'!M37/'対象者数'!M37*100)</f>
        <v>3.433899332929048</v>
      </c>
      <c r="N37" s="1208">
        <f>IF('対象者数'!N37="","- ",'受診者数'!N37/'対象者数'!N37*100)</f>
        <v>6.000373273609556</v>
      </c>
      <c r="O37" s="1208">
        <f>IF('対象者数'!O37="","- ",'受診者数'!O37/'対象者数'!O37*100)</f>
        <v>3.7484056425974224</v>
      </c>
      <c r="P37" s="1208" t="s">
        <v>760</v>
      </c>
      <c r="Q37" s="1208"/>
      <c r="R37" s="1208">
        <f>IF('対象者数'!R37="","- ",'受診者数'!R37/'対象者数'!R37*100)</f>
        <v>8.224404719847382</v>
      </c>
      <c r="S37" s="1208">
        <f>IF('対象者数'!S37="","- ",'受診者数'!S37/'対象者数'!S37*100)</f>
        <v>6.886875651407038</v>
      </c>
      <c r="T37" s="1208">
        <f>IF('対象者数'!T37="","- ",'受診者数'!T37/'対象者数'!T37*100)</f>
        <v>7.796455465125124</v>
      </c>
      <c r="U37" s="1208">
        <f>IF('対象者数'!U37="","- ",'受診者数'!U37/'対象者数'!U37*100)</f>
        <v>8.005630333421307</v>
      </c>
      <c r="V37" s="1208">
        <f>IF('対象者数'!V37="","- ",'受診者数'!V37/'対象者数'!V37*100)</f>
        <v>7.739538521705123</v>
      </c>
      <c r="W37" s="1208" t="s">
        <v>760</v>
      </c>
    </row>
    <row r="38" spans="1:23" s="1202" customFormat="1" ht="12" customHeight="1">
      <c r="A38" s="1203"/>
      <c r="B38" s="1209">
        <v>34</v>
      </c>
      <c r="C38" s="1142" t="s">
        <v>763</v>
      </c>
      <c r="D38" s="1210">
        <f>IF('対象者数'!D38="","- ",'受診者数'!D38/'対象者数'!D38*100)</f>
        <v>0.5461496450027308</v>
      </c>
      <c r="E38" s="1210">
        <f>IF('対象者数'!E38="","- ",'受診者数'!E38/'対象者数'!E38*100)</f>
        <v>0.8687258687258688</v>
      </c>
      <c r="F38" s="1210">
        <f>IF('対象者数'!F38="","- ",'受診者数'!F38/'対象者数'!F38*100)</f>
        <v>0.18443378827001106</v>
      </c>
      <c r="G38" s="1210">
        <f>IF('対象者数'!G38="","- ",'受診者数'!G38/'対象者数'!G38*100)</f>
        <v>0.3582554517133956</v>
      </c>
      <c r="H38" s="1210">
        <f>IF('対象者数'!H38="","- ",'受診者数'!H38/'対象者数'!H38*100)</f>
        <v>0.38742457923150203</v>
      </c>
      <c r="I38" s="1210">
        <f>IF('対象者数'!I38="","- ",'受診者数'!I38/'対象者数'!I38*100)</f>
        <v>0.5171879508030305</v>
      </c>
      <c r="J38" s="1210"/>
      <c r="K38" s="1210">
        <f>IF('対象者数'!K38="","- ",'受診者数'!K38/'対象者数'!K38*100)</f>
        <v>0.38314176245210724</v>
      </c>
      <c r="L38" s="1210">
        <f>IF('対象者数'!L38="","- ",'受診者数'!L38/'対象者数'!L38*100)</f>
        <v>1.1666666666666667</v>
      </c>
      <c r="M38" s="1210">
        <f>IF('対象者数'!M38="","- ",'受診者数'!M38/'対象者数'!M38*100)</f>
        <v>0.33670033670033667</v>
      </c>
      <c r="N38" s="1210">
        <f>IF('対象者数'!N38="","- ",'受診者数'!N38/'対象者数'!N38*100)</f>
        <v>0.2952029520295203</v>
      </c>
      <c r="O38" s="1210">
        <f>IF('対象者数'!O38="","- ",'受診者数'!O38/'対象者数'!O38*100)</f>
        <v>0.4060226695990526</v>
      </c>
      <c r="P38" s="1210">
        <f>IF('対象者数'!P38="","- ",'受診者数'!P38/'対象者数'!P38*100)</f>
        <v>0.5846063454759106</v>
      </c>
      <c r="Q38" s="1210"/>
      <c r="R38" s="1210">
        <f>IF('対象者数'!R38="","- ",'受診者数'!R38/'対象者数'!R38*100)</f>
        <v>0.6111535523300229</v>
      </c>
      <c r="S38" s="1210">
        <f>IF('対象者数'!S38="","- ",'受診者数'!S38/'対象者数'!S38*100)</f>
        <v>0.7472826086956522</v>
      </c>
      <c r="T38" s="1210">
        <f>IF('対象者数'!T38="","- ",'受診者数'!T38/'対象者数'!T38*100)</f>
        <v>0.08973975471133712</v>
      </c>
      <c r="U38" s="1210">
        <f>IF('対象者数'!U38="","- ",'受診者数'!U38/'対象者数'!U38*100)</f>
        <v>0.40431266846361186</v>
      </c>
      <c r="V38" s="1210">
        <f>IF('対象者数'!V38="","- ",'受診者数'!V38/'対象者数'!V38*100)</f>
        <v>0.37624567825910105</v>
      </c>
      <c r="W38" s="1210">
        <f>IF('対象者数'!W38="","- ",'受診者数'!W38/'対象者数'!W38*100)</f>
        <v>0.4786456846312749</v>
      </c>
    </row>
    <row r="39" spans="1:23" s="1202" customFormat="1" ht="12" customHeight="1" thickBot="1">
      <c r="A39" s="1203"/>
      <c r="B39" s="1211">
        <v>35</v>
      </c>
      <c r="C39" s="1152" t="s">
        <v>3</v>
      </c>
      <c r="D39" s="1212">
        <f>IF('対象者数'!D39="","- ",'受診者数'!D39/'対象者数'!D39*100)</f>
        <v>4.8094739386127445</v>
      </c>
      <c r="E39" s="1212">
        <f>IF('対象者数'!E39="","- ",'受診者数'!E39/'対象者数'!E39*100)</f>
        <v>3.7061178880715153</v>
      </c>
      <c r="F39" s="1212">
        <f>IF('対象者数'!F39="","- ",'受診者数'!F39/'対象者数'!F39*100)</f>
        <v>4.71832418141143</v>
      </c>
      <c r="G39" s="1212">
        <f>IF('対象者数'!G39="","- ",'受診者数'!G39/'対象者数'!G39*100)</f>
        <v>4.300853997324828</v>
      </c>
      <c r="H39" s="1212">
        <f>IF('対象者数'!H39="","- ",'受診者数'!H39/'対象者数'!H39*100)</f>
        <v>4.395269874721929</v>
      </c>
      <c r="I39" s="1212">
        <f>IF('対象者数'!I39="","- ",'受診者数'!I39/'対象者数'!I39*100)</f>
        <v>0.3900551848483461</v>
      </c>
      <c r="J39" s="1212"/>
      <c r="K39" s="1212">
        <f>IF('対象者数'!K39="","- ",'受診者数'!K39/'対象者数'!K39*100)</f>
        <v>3.32137845002339</v>
      </c>
      <c r="L39" s="1212">
        <f>IF('対象者数'!L39="","- ",'受診者数'!L39/'対象者数'!L39*100)</f>
        <v>2.4871202700302004</v>
      </c>
      <c r="M39" s="1212">
        <f>IF('対象者数'!M39="","- ",'受診者数'!M39/'対象者数'!M39*100)</f>
        <v>3.2580451728962623</v>
      </c>
      <c r="N39" s="1212">
        <f>IF('対象者数'!N39="","- ",'受診者数'!N39/'対象者数'!N39*100)</f>
        <v>3.921993499458288</v>
      </c>
      <c r="O39" s="1212">
        <f>IF('対象者数'!O39="","- ",'受診者数'!O39/'対象者数'!O39*100)</f>
        <v>3.2179132040627882</v>
      </c>
      <c r="P39" s="1212">
        <f>IF('対象者数'!P39="","- ",'受診者数'!P39/'対象者数'!P39*100)</f>
        <v>0.270496429057933</v>
      </c>
      <c r="Q39" s="1212"/>
      <c r="R39" s="1212">
        <f>IF('対象者数'!R39="","- ",'受診者数'!R39/'対象者数'!R39*100)</f>
        <v>6.4</v>
      </c>
      <c r="S39" s="1212">
        <f>IF('対象者数'!S39="","- ",'受診者数'!S39/'対象者数'!S39*100)</f>
        <v>5.048923679060666</v>
      </c>
      <c r="T39" s="1212">
        <f>IF('対象者数'!T39="","- ",'受診者数'!T39/'対象者数'!T39*100)</f>
        <v>6.230594079900642</v>
      </c>
      <c r="U39" s="1212">
        <f>IF('対象者数'!U39="","- ",'受診者数'!U39/'対象者数'!U39*100)</f>
        <v>4.643416927899686</v>
      </c>
      <c r="V39" s="1212">
        <f>IF('対象者数'!V39="","- ",'受診者数'!V39/'対象者数'!V39*100)</f>
        <v>5.607032549299121</v>
      </c>
      <c r="W39" s="1212">
        <f>IF('対象者数'!W39="","- ",'受診者数'!W39/'対象者数'!W39*100)</f>
        <v>0.5151532428183973</v>
      </c>
    </row>
    <row r="40" spans="1:23" s="1202" customFormat="1" ht="20.25" customHeight="1" thickBot="1" thickTop="1">
      <c r="A40" s="1203"/>
      <c r="B40" s="1213"/>
      <c r="C40" s="1175" t="s">
        <v>841</v>
      </c>
      <c r="D40" s="1214">
        <f>IF('対象者数'!D40="","- ",'受診者数'!D40/'対象者数'!D40*100)</f>
        <v>4.954954954954955</v>
      </c>
      <c r="E40" s="1214">
        <f>IF('対象者数'!E40="","- ",'受診者数'!E40/'対象者数'!E40*100)</f>
        <v>3.8736576733813295</v>
      </c>
      <c r="F40" s="1214">
        <f>IF('対象者数'!F40="","- ",'受診者数'!F40/'対象者数'!F40*100)</f>
        <v>4.411897658439563</v>
      </c>
      <c r="G40" s="1214">
        <f>IF('対象者数'!G40="","- ",'受診者数'!G40/'対象者数'!G40*100)</f>
        <v>4.909032718678451</v>
      </c>
      <c r="H40" s="1214">
        <f>IF('対象者数'!H40="","- ",'受診者数'!H40/'対象者数'!H40*100)</f>
        <v>4.547346754703454</v>
      </c>
      <c r="I40" s="1214" t="s">
        <v>760</v>
      </c>
      <c r="J40" s="1214"/>
      <c r="K40" s="1214">
        <f>IF('対象者数'!K40="","- ",'受診者数'!K40/'対象者数'!K40*100)</f>
        <v>3.411219120663515</v>
      </c>
      <c r="L40" s="1214">
        <f>IF('対象者数'!L40="","- ",'受診者数'!L40/'対象者数'!L40*100)</f>
        <v>2.427811353892247</v>
      </c>
      <c r="M40" s="1214">
        <f>IF('対象者数'!M40="","- ",'受診者数'!M40/'対象者数'!M40*100)</f>
        <v>3.072901252836145</v>
      </c>
      <c r="N40" s="1214">
        <f>IF('対象者数'!N40="","- ",'受診者数'!N40/'対象者数'!N40*100)</f>
        <v>4.611717754004767</v>
      </c>
      <c r="O40" s="1214">
        <f>IF('対象者数'!O40="","- ",'受診者数'!O40/'対象者数'!O40*100)</f>
        <v>3.3583021223470664</v>
      </c>
      <c r="P40" s="1214" t="s">
        <v>760</v>
      </c>
      <c r="Q40" s="1214"/>
      <c r="R40" s="1214">
        <f>IF('対象者数'!R40="","- ",'受診者数'!R40/'対象者数'!R40*100)</f>
        <v>7.250023296990029</v>
      </c>
      <c r="S40" s="1214">
        <f>IF('対象者数'!S40="","- ",'受診者数'!S40/'対象者数'!S40*100)</f>
        <v>5.919706113880871</v>
      </c>
      <c r="T40" s="1214">
        <f>IF('対象者数'!T40="","- ",'受診者数'!T40/'対象者数'!T40*100)</f>
        <v>6.233291121429577</v>
      </c>
      <c r="U40" s="1214">
        <f>IF('対象者数'!U40="","- ",'受診者数'!U40/'対象者数'!U40*100)</f>
        <v>5.757891085674644</v>
      </c>
      <c r="V40" s="1214">
        <f>IF('対象者数'!V40="","- ",'受診者数'!V40/'対象者数'!V40*100)</f>
        <v>6.309513649276386</v>
      </c>
      <c r="W40" s="1214" t="s">
        <v>760</v>
      </c>
    </row>
    <row r="41" spans="2:23" s="1215" customFormat="1" ht="11.25">
      <c r="B41" s="1215" t="s">
        <v>765</v>
      </c>
      <c r="D41" s="1216"/>
      <c r="E41" s="1216"/>
      <c r="F41" s="1216"/>
      <c r="G41" s="1216"/>
      <c r="H41" s="1216"/>
      <c r="I41" s="1216"/>
      <c r="J41" s="1216"/>
      <c r="K41" s="1217"/>
      <c r="L41" s="1217"/>
      <c r="M41" s="1217"/>
      <c r="N41" s="1217"/>
      <c r="O41" s="1217"/>
      <c r="P41" s="1217"/>
      <c r="Q41" s="1217"/>
      <c r="R41" s="1216"/>
      <c r="S41" s="1216"/>
      <c r="T41" s="1216"/>
      <c r="U41" s="1216"/>
      <c r="V41" s="1216"/>
      <c r="W41" s="1216"/>
    </row>
    <row r="42" spans="2:23" s="1215" customFormat="1" ht="11.25">
      <c r="B42" s="1215" t="s">
        <v>766</v>
      </c>
      <c r="D42" s="1218"/>
      <c r="E42" s="1218"/>
      <c r="F42" s="1218"/>
      <c r="G42" s="1218"/>
      <c r="H42" s="1218"/>
      <c r="I42" s="1218"/>
      <c r="J42" s="1218"/>
      <c r="K42" s="1217"/>
      <c r="L42" s="1217"/>
      <c r="M42" s="1217"/>
      <c r="N42" s="1217"/>
      <c r="O42" s="1217"/>
      <c r="P42" s="1217"/>
      <c r="Q42" s="1217"/>
      <c r="R42" s="1218"/>
      <c r="S42" s="1218"/>
      <c r="T42" s="1218"/>
      <c r="U42" s="1218"/>
      <c r="V42" s="1218"/>
      <c r="W42" s="1218"/>
    </row>
    <row r="43" spans="2:23" s="1215" customFormat="1" ht="11.25">
      <c r="B43" s="1215" t="s">
        <v>769</v>
      </c>
      <c r="D43" s="1218"/>
      <c r="E43" s="1218"/>
      <c r="F43" s="1218"/>
      <c r="G43" s="1218"/>
      <c r="H43" s="1218"/>
      <c r="I43" s="1218"/>
      <c r="J43" s="1218"/>
      <c r="K43" s="1217"/>
      <c r="L43" s="1217"/>
      <c r="M43" s="1217"/>
      <c r="N43" s="1217"/>
      <c r="O43" s="1217"/>
      <c r="P43" s="1217"/>
      <c r="Q43" s="1217"/>
      <c r="R43" s="1218"/>
      <c r="S43" s="1218"/>
      <c r="T43" s="1218"/>
      <c r="U43" s="1218"/>
      <c r="V43" s="1218"/>
      <c r="W43" s="1218"/>
    </row>
  </sheetData>
  <sheetProtection/>
  <conditionalFormatting sqref="E42:E43">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scale="98" r:id="rId1"/>
  <headerFooter alignWithMargins="0">
    <oddFooter>&amp;C-15-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koparu</dc:creator>
  <cp:keywords/>
  <dc:description/>
  <cp:lastModifiedBy>00253472</cp:lastModifiedBy>
  <cp:lastPrinted>2017-07-14T00:00:46Z</cp:lastPrinted>
  <dcterms:created xsi:type="dcterms:W3CDTF">1997-01-08T22:48:59Z</dcterms:created>
  <dcterms:modified xsi:type="dcterms:W3CDTF">2017-07-14T00:05:00Z</dcterms:modified>
  <cp:category/>
  <cp:version/>
  <cp:contentType/>
  <cp:contentStatus/>
</cp:coreProperties>
</file>