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520" tabRatio="818" activeTab="0"/>
  </bookViews>
  <sheets>
    <sheet name="表紙" sheetId="1" r:id="rId1"/>
    <sheet name="歯科保健実施状況 p1-4" sheetId="2" r:id="rId2"/>
    <sheet name="フッ化物塗布 p5" sheetId="3" r:id="rId3"/>
    <sheet name="フッ化物洗口 p6" sheetId="4" r:id="rId4"/>
    <sheet name="フッ化物洗口p7" sheetId="5" r:id="rId5"/>
    <sheet name="成人歯科事業_重点歯科事業p8" sheetId="6" r:id="rId6"/>
    <sheet name="歯科保健対策環境 p9" sheetId="7" r:id="rId7"/>
    <sheet name="歯周疾患検診p10" sheetId="8" r:id="rId8"/>
    <sheet name="対象者数" sheetId="9" r:id="rId9"/>
    <sheet name="受診者数" sheetId="10" r:id="rId10"/>
    <sheet name="受診率" sheetId="11" r:id="rId11"/>
    <sheet name="未処置歯ありの者の数" sheetId="12" r:id="rId12"/>
    <sheet name="未処置歯ありの者の割合" sheetId="13" r:id="rId13"/>
    <sheet name="CPI1の数" sheetId="14" r:id="rId14"/>
    <sheet name="CPI2の数" sheetId="15" r:id="rId15"/>
    <sheet name="CPI3の数" sheetId="16" r:id="rId16"/>
    <sheet name="CPI4の数" sheetId="17" r:id="rId17"/>
    <sheet name="CPI3+4の数" sheetId="18" r:id="rId18"/>
    <sheet name="CPI3+4 (割合)" sheetId="19" r:id="rId19"/>
    <sheet name="歯肉出血" sheetId="20" r:id="rId20"/>
    <sheet name="歯石沈着" sheetId="21" r:id="rId21"/>
    <sheet name="歯周炎" sheetId="22" r:id="rId22"/>
  </sheets>
  <definedNames>
    <definedName name="_xlnm.Print_Area" localSheetId="3">'フッ化物洗口 p6'!$A$1:$X$44</definedName>
    <definedName name="_xlnm.Print_Area" localSheetId="4">'フッ化物洗口p7'!$A$1:$G$44</definedName>
    <definedName name="_xlnm.Print_Area" localSheetId="2">'フッ化物塗布 p5'!$A$1:$N$54</definedName>
    <definedName name="_xlnm.Print_Area" localSheetId="1">'歯科保健実施状況 p1-4'!$A$1:$CN$41</definedName>
    <definedName name="_xlnm.Print_Area" localSheetId="6">'歯科保健対策環境 p9'!$A$1:$V$45</definedName>
    <definedName name="_xlnm.Print_Area" localSheetId="7">'歯周疾患検診p10'!$A$1:$Q$34</definedName>
    <definedName name="_xlnm.Print_Area" localSheetId="5">'成人歯科事業_重点歯科事業p8'!$A$1:$K$70</definedName>
    <definedName name="_xlnm.Print_Area" localSheetId="0">'表紙'!$A$1:$J$40</definedName>
    <definedName name="_xlnm.Print_Titles" localSheetId="4">'フッ化物洗口p7'!$A:$B</definedName>
    <definedName name="_xlnm.Print_Titles" localSheetId="1">'歯科保健実施状況 p1-4'!$A:$B</definedName>
  </definedNames>
  <calcPr fullCalcOnLoad="1"/>
</workbook>
</file>

<file path=xl/sharedStrings.xml><?xml version="1.0" encoding="utf-8"?>
<sst xmlns="http://schemas.openxmlformats.org/spreadsheetml/2006/main" count="6075" uniqueCount="824">
  <si>
    <t>健康福祉センターを通じ市町に照会（政令市は県から直接照会)</t>
  </si>
  <si>
    <t>開始年度：合併市町においては最も早く取り組んだ地域の年度　　　</t>
  </si>
  <si>
    <t>注2)　認定こども園等の幼保一体型施設は保育所に含む</t>
  </si>
  <si>
    <t>H13</t>
  </si>
  <si>
    <t>H15</t>
  </si>
  <si>
    <t>H22</t>
  </si>
  <si>
    <t>H15</t>
  </si>
  <si>
    <t>H21</t>
  </si>
  <si>
    <t>H1</t>
  </si>
  <si>
    <t>H2</t>
  </si>
  <si>
    <t>H 1</t>
  </si>
  <si>
    <t xml:space="preserve">H20 </t>
  </si>
  <si>
    <t>H11</t>
  </si>
  <si>
    <t>H1</t>
  </si>
  <si>
    <t>H10</t>
  </si>
  <si>
    <t>H17</t>
  </si>
  <si>
    <t>H2</t>
  </si>
  <si>
    <t>H17</t>
  </si>
  <si>
    <t>H16</t>
  </si>
  <si>
    <t>H22</t>
  </si>
  <si>
    <t>H11</t>
  </si>
  <si>
    <t>H16</t>
  </si>
  <si>
    <t>H6</t>
  </si>
  <si>
    <t>H15
H18
H20</t>
  </si>
  <si>
    <t>H5</t>
  </si>
  <si>
    <t>-</t>
  </si>
  <si>
    <t>歯周疾患検診</t>
  </si>
  <si>
    <t>集団単独</t>
  </si>
  <si>
    <t>集団並行</t>
  </si>
  <si>
    <t xml:space="preserve">　　　　
           項　目
     市町名
</t>
  </si>
  <si>
    <t>浜松市</t>
  </si>
  <si>
    <t>合計</t>
  </si>
  <si>
    <t>普及啓発
イベント</t>
  </si>
  <si>
    <t>歯科保健活動指導</t>
  </si>
  <si>
    <t>幼・保歯科健診結果</t>
  </si>
  <si>
    <t>全て把握</t>
  </si>
  <si>
    <t>一部把握</t>
  </si>
  <si>
    <t>学校(回数)</t>
  </si>
  <si>
    <t>健診方法(集団)</t>
  </si>
  <si>
    <t>健診方法(委託)</t>
  </si>
  <si>
    <t>健診方法(その他)</t>
  </si>
  <si>
    <t>歯科健診(施設)</t>
  </si>
  <si>
    <t>歯科健診(他)</t>
  </si>
  <si>
    <t>保健指導(施設)</t>
  </si>
  <si>
    <t>保健指導(他)</t>
  </si>
  <si>
    <t>口腔ケア(施設)</t>
  </si>
  <si>
    <t>口腔ケア(他)</t>
  </si>
  <si>
    <t>2次予防(件数)</t>
  </si>
  <si>
    <t>健康まつり等(歯科あり)</t>
  </si>
  <si>
    <t>健康まつり等(歯科なし)</t>
  </si>
  <si>
    <t>幼・保(回数)</t>
  </si>
  <si>
    <t>性　質</t>
  </si>
  <si>
    <t>形　態</t>
  </si>
  <si>
    <t>重点歯科保健事業あり</t>
  </si>
  <si>
    <t>個別委託</t>
  </si>
  <si>
    <t>歯周疾患
検　診</t>
  </si>
  <si>
    <t>歯周疾患健診以外の実施</t>
  </si>
  <si>
    <t>実施市町の数</t>
  </si>
  <si>
    <t>その他(件数)</t>
  </si>
  <si>
    <t>通院困難者支援体制</t>
  </si>
  <si>
    <t>H17</t>
  </si>
  <si>
    <t>H17</t>
  </si>
  <si>
    <t>H19</t>
  </si>
  <si>
    <t>幼稚園・保育所・
学校の支援</t>
  </si>
  <si>
    <t>う蝕予防指導</t>
  </si>
  <si>
    <t>○：実施</t>
  </si>
  <si>
    <t>賀茂村(H15)</t>
  </si>
  <si>
    <t>沼津市一部地域でH15より歯科医師会が実施</t>
  </si>
  <si>
    <t>天城湯ヶ島町(H1)、修善寺町(H7)、中伊豆町(H8)、土肥町(H15)</t>
  </si>
  <si>
    <t>伊豆長岡町(H2)、大仁町(H7)、韮山町(H12)</t>
  </si>
  <si>
    <t>富士川町(H14)、富士市(H19)</t>
  </si>
  <si>
    <r>
      <t>その他</t>
    </r>
    <r>
      <rPr>
        <vertAlign val="superscript"/>
        <sz val="11"/>
        <rFont val="ＭＳ Ｐ明朝"/>
        <family val="1"/>
      </rPr>
      <t>注）</t>
    </r>
  </si>
  <si>
    <t>掛川市(H13)、大須賀町(H13)、大東町(H16)</t>
  </si>
  <si>
    <t>浜岡町(H13)、御前崎地区(H16)</t>
  </si>
  <si>
    <t>袋井地区(H17)、浅羽町(H16)</t>
  </si>
  <si>
    <t>湖西市(H17)、新居地区(H22)</t>
  </si>
  <si>
    <t>菊川町(H15)、小笠町(H11）</t>
  </si>
  <si>
    <t>蒲原町(H6)、静岡市(H14)、清水市(H14)、由比町(H18)</t>
  </si>
  <si>
    <t>舞阪町(H5)、浜松市(H13)、雄踏町(H15)、天竜市(H16)、浜北市(H16)、引佐町(H17)、三ヶ日町(H18）</t>
  </si>
  <si>
    <t>芝川町(H7～H21実施)</t>
  </si>
  <si>
    <t>島田市(H5)、金谷町(H16)、川根町(H1)</t>
  </si>
  <si>
    <t>大井川町(H20)</t>
  </si>
  <si>
    <t>相良町(H11)、榛原町(H14)</t>
  </si>
  <si>
    <t>本川根町(H10 )、中川根町(H16)</t>
  </si>
  <si>
    <t>竜洋町(H2)、福田町(H15)、磐田市(H16)、豊田町(H16)、豊岡地区(H17)</t>
  </si>
  <si>
    <t>保育園</t>
  </si>
  <si>
    <t>平成11年度以降の市町村合併による変化</t>
  </si>
  <si>
    <t>１・６歳以上３歳未満</t>
  </si>
  <si>
    <t>経過観察(次回健診確認)</t>
  </si>
  <si>
    <t>H26拡大予定</t>
  </si>
  <si>
    <t>開始年度</t>
  </si>
  <si>
    <t>合　計</t>
  </si>
  <si>
    <t>実施状況</t>
  </si>
  <si>
    <t>ﾒﾝﾃﾅﾝｽ</t>
  </si>
  <si>
    <t>○</t>
  </si>
  <si>
    <t>合併年度</t>
  </si>
  <si>
    <t>合併の方式</t>
  </si>
  <si>
    <t>川根本町</t>
  </si>
  <si>
    <t>実施の有無</t>
  </si>
  <si>
    <t>市町行政関与</t>
  </si>
  <si>
    <t>歯科医師会独自</t>
  </si>
  <si>
    <t>個別対応</t>
  </si>
  <si>
    <t>訪問</t>
  </si>
  <si>
    <t>移送</t>
  </si>
  <si>
    <t>-</t>
  </si>
  <si>
    <t>委託</t>
  </si>
  <si>
    <t>休日救急歯科</t>
  </si>
  <si>
    <t>輪番方式</t>
  </si>
  <si>
    <t>センター方式</t>
  </si>
  <si>
    <t>使用の有無</t>
  </si>
  <si>
    <t>担当者職種</t>
  </si>
  <si>
    <t>件数</t>
  </si>
  <si>
    <t>歯科衛生士</t>
  </si>
  <si>
    <t>保健師</t>
  </si>
  <si>
    <t>介護予防
事　業</t>
  </si>
  <si>
    <t>運営主体</t>
  </si>
  <si>
    <t>市町直営</t>
  </si>
  <si>
    <t>H16</t>
  </si>
  <si>
    <t>指導開始年度</t>
  </si>
  <si>
    <t>歯科に関する項目</t>
  </si>
  <si>
    <t>歯科の数値目標</t>
  </si>
  <si>
    <t>策定の有無</t>
  </si>
  <si>
    <t>策定年度</t>
  </si>
  <si>
    <t>開催回数</t>
  </si>
  <si>
    <t>要綱等の策定</t>
  </si>
  <si>
    <t>要綱等の策定</t>
  </si>
  <si>
    <t>住民歯科
会　議</t>
  </si>
  <si>
    <t>歯科対策
会　議</t>
  </si>
  <si>
    <t>歯科保健
計　画</t>
  </si>
  <si>
    <t>歯科保健活動
の　評　価</t>
  </si>
  <si>
    <t>乳幼児</t>
  </si>
  <si>
    <t>学校</t>
  </si>
  <si>
    <t>成人</t>
  </si>
  <si>
    <t>甘味制限指導</t>
  </si>
  <si>
    <t>８０２０推進員養成</t>
  </si>
  <si>
    <t>８０２０推進員育成</t>
  </si>
  <si>
    <t>塗布間隔</t>
  </si>
  <si>
    <t>4回</t>
  </si>
  <si>
    <t>5回</t>
  </si>
  <si>
    <t>○</t>
  </si>
  <si>
    <t>伊豆市</t>
  </si>
  <si>
    <t>3回</t>
  </si>
  <si>
    <t>6回</t>
  </si>
  <si>
    <t>御殿場市</t>
  </si>
  <si>
    <t>御殿場</t>
  </si>
  <si>
    <t>中部</t>
  </si>
  <si>
    <t>健康づくり政策課</t>
  </si>
  <si>
    <t>国保健康課</t>
  </si>
  <si>
    <t>　調査方法</t>
  </si>
  <si>
    <t>CPIｺｰﾄﾞ：４</t>
  </si>
  <si>
    <t>CPIｺｰﾄﾞ：３</t>
  </si>
  <si>
    <t>平成26年度</t>
  </si>
  <si>
    <t>障害児者</t>
  </si>
  <si>
    <t>26年度開催回数</t>
  </si>
  <si>
    <t>フッ化物応用</t>
  </si>
  <si>
    <t>フッ化物勧奨</t>
  </si>
  <si>
    <t>報告書</t>
  </si>
  <si>
    <t>連絡会</t>
  </si>
  <si>
    <t>施設訪問</t>
  </si>
  <si>
    <t>フッ化物塗布</t>
  </si>
  <si>
    <t>0557-86-6293</t>
  </si>
  <si>
    <t>H13</t>
  </si>
  <si>
    <t>H19から市内全域で実施</t>
  </si>
  <si>
    <t>新設</t>
  </si>
  <si>
    <t>編入</t>
  </si>
  <si>
    <t>新設
編入</t>
  </si>
  <si>
    <t>新設
編入
編入</t>
  </si>
  <si>
    <t>H17</t>
  </si>
  <si>
    <t>H17</t>
  </si>
  <si>
    <t>H16</t>
  </si>
  <si>
    <t>H17</t>
  </si>
  <si>
    <t>H20</t>
  </si>
  <si>
    <t>H22</t>
  </si>
  <si>
    <t>H17
H20</t>
  </si>
  <si>
    <t>H21</t>
  </si>
  <si>
    <t>H22</t>
  </si>
  <si>
    <t>H15
H18
H20</t>
  </si>
  <si>
    <t>合 併
年 度</t>
  </si>
  <si>
    <t>合併の
方 式</t>
  </si>
  <si>
    <t>H21以降は育児相談事業でも塗布</t>
  </si>
  <si>
    <t>富士川町(H14)、富士市(H14)</t>
  </si>
  <si>
    <t xml:space="preserve">芝川町(H3)、富士市(H10) </t>
  </si>
  <si>
    <t xml:space="preserve">焼津市(S53)、大井川町(H18) </t>
  </si>
  <si>
    <t>掛川市(H10)、大須賀町(H10)、大東町(H7）</t>
  </si>
  <si>
    <t>袋井市(H13)、浅羽町(H14)</t>
  </si>
  <si>
    <t>1　未就学児</t>
  </si>
  <si>
    <t>２　学童</t>
  </si>
  <si>
    <r>
      <t>塗布回数</t>
    </r>
    <r>
      <rPr>
        <vertAlign val="superscript"/>
        <sz val="11"/>
        <rFont val="ＭＳ Ｐ明朝"/>
        <family val="1"/>
      </rPr>
      <t>1)</t>
    </r>
  </si>
  <si>
    <r>
      <t>実施方法</t>
    </r>
    <r>
      <rPr>
        <vertAlign val="superscript"/>
        <sz val="11"/>
        <rFont val="ＭＳ Ｐ明朝"/>
        <family val="1"/>
      </rPr>
      <t>2)</t>
    </r>
  </si>
  <si>
    <r>
      <t>特記事項</t>
    </r>
    <r>
      <rPr>
        <vertAlign val="superscript"/>
        <sz val="11"/>
        <rFont val="ＭＳ Ｐ明朝"/>
        <family val="1"/>
      </rPr>
      <t>3)</t>
    </r>
  </si>
  <si>
    <t>3)　過去10年間の塗布方法変更、対象者拡大等について記した。</t>
  </si>
  <si>
    <t>1)　一人の住民が事業を利用して受けることのできる回数</t>
  </si>
  <si>
    <t>体育館等で実施</t>
  </si>
  <si>
    <t>○</t>
  </si>
  <si>
    <t>H12</t>
  </si>
  <si>
    <t>○</t>
  </si>
  <si>
    <t>6か月</t>
  </si>
  <si>
    <t>4回</t>
  </si>
  <si>
    <t>H15</t>
  </si>
  <si>
    <t>○</t>
  </si>
  <si>
    <t>H14</t>
  </si>
  <si>
    <t>H14</t>
  </si>
  <si>
    <t>H15</t>
  </si>
  <si>
    <t>H23</t>
  </si>
  <si>
    <t>H21</t>
  </si>
  <si>
    <t>H25</t>
  </si>
  <si>
    <t>H16</t>
  </si>
  <si>
    <t>S63</t>
  </si>
  <si>
    <t>3か月</t>
  </si>
  <si>
    <t>10回</t>
  </si>
  <si>
    <t>H16</t>
  </si>
  <si>
    <t>H20</t>
  </si>
  <si>
    <t>H13</t>
  </si>
  <si>
    <t>○</t>
  </si>
  <si>
    <t>S53</t>
  </si>
  <si>
    <t>○</t>
  </si>
  <si>
    <t>H18</t>
  </si>
  <si>
    <t>H 9</t>
  </si>
  <si>
    <t>H13</t>
  </si>
  <si>
    <t>H8</t>
  </si>
  <si>
    <t>H10</t>
  </si>
  <si>
    <t xml:space="preserve">賀茂村((H15) </t>
  </si>
  <si>
    <t>沼津市域(S57)</t>
  </si>
  <si>
    <t>中伊豆町(S55)、天城湯ヶ島町(H1)、土肥町(H6)、修善寺町(H14)</t>
  </si>
  <si>
    <t>伊豆長岡町(S63:H8までイオン導入法)、韮山町(H11)、大仁町(H13)</t>
  </si>
  <si>
    <t>藤枝市(H18)、岡部町(H18)</t>
  </si>
  <si>
    <t>相良町(H9)、榛原町(H13)</t>
  </si>
  <si>
    <t>川根町(H10)、川根本町(H16)</t>
  </si>
  <si>
    <t>磐田市(H14)、福田町(H13)、竜洋町(H15)、豊田町(H13)、豊岡村(H10)</t>
  </si>
  <si>
    <t>湖西市(H13)</t>
  </si>
  <si>
    <t>浜岡町(H11)、御前崎町(H15）</t>
  </si>
  <si>
    <t>菊川町(H12)、小笠町(H11）</t>
  </si>
  <si>
    <t>浜松市(S49)、天竜(H12)、春野(H13)、龍山(H9)、佐久間(H11)、水窪(H7)、浜北(H14)、舞阪(S63)、雄踏(S52)、引佐(H15)、三ヶ日(H13)</t>
  </si>
  <si>
    <t>事業開始年　度</t>
  </si>
  <si>
    <t>旧市町村での実施状況（開始年度）</t>
  </si>
  <si>
    <t>H22まで綿球塗布</t>
  </si>
  <si>
    <t>H7</t>
  </si>
  <si>
    <t>H13</t>
  </si>
  <si>
    <t>H13</t>
  </si>
  <si>
    <t>○</t>
  </si>
  <si>
    <t>H11</t>
  </si>
  <si>
    <t>4回</t>
  </si>
  <si>
    <t>H12</t>
  </si>
  <si>
    <t>○</t>
  </si>
  <si>
    <t/>
  </si>
  <si>
    <t>歯ブラシ・ゲル法</t>
  </si>
  <si>
    <t>3-6か月</t>
  </si>
  <si>
    <t>4-6か月</t>
  </si>
  <si>
    <t>8-10か月</t>
  </si>
  <si>
    <t>6-12か月</t>
  </si>
  <si>
    <t>集団
並行</t>
  </si>
  <si>
    <t>集団
単独</t>
  </si>
  <si>
    <t>○</t>
  </si>
  <si>
    <t>H5</t>
  </si>
  <si>
    <t>H23</t>
  </si>
  <si>
    <t>○</t>
  </si>
  <si>
    <t>○</t>
  </si>
  <si>
    <t>H18</t>
  </si>
  <si>
    <t>○</t>
  </si>
  <si>
    <t>成人歯科検診、就学時歯科指導、歯科保健関係者研修会</t>
  </si>
  <si>
    <t>学校におけるフッ化物洗口事業開始</t>
  </si>
  <si>
    <t>歯周病ストップ事業</t>
  </si>
  <si>
    <t>歯っぴー噛む噛む教室</t>
  </si>
  <si>
    <t>歯周病検診拡大</t>
  </si>
  <si>
    <t>成人歯周疾患検診の対象者を拡大</t>
  </si>
  <si>
    <t>はたちの歯周疾患健診</t>
  </si>
  <si>
    <t>むし歯予防事業・歯周病予防事業</t>
  </si>
  <si>
    <t>親子でｶﾑｶﾑ（COME&amp;噛む）噛ミング30</t>
  </si>
  <si>
    <t>小・中学校歯科出前講座</t>
  </si>
  <si>
    <t>８０２０活動</t>
  </si>
  <si>
    <t>フッ化物洗口事業</t>
  </si>
  <si>
    <t>フッ化物塗布、フッ化物洗口</t>
  </si>
  <si>
    <t>歯科保健出前講座（小学校）</t>
  </si>
  <si>
    <t>健康まつり・歯科コーナー</t>
  </si>
  <si>
    <t>フッ化物推進事業</t>
  </si>
  <si>
    <t>介護要望普及啓発事業</t>
  </si>
  <si>
    <t>健康医療課</t>
  </si>
  <si>
    <t>0548-23-0027</t>
  </si>
  <si>
    <t>(1)</t>
  </si>
  <si>
    <t>0547-56-2222</t>
  </si>
  <si>
    <t>H10</t>
  </si>
  <si>
    <t>4回</t>
  </si>
  <si>
    <t>2回以上</t>
  </si>
  <si>
    <t>H15</t>
  </si>
  <si>
    <t>5～6回</t>
  </si>
  <si>
    <t>1歳6か月</t>
  </si>
  <si>
    <t>6か月</t>
  </si>
  <si>
    <t>1回のみ</t>
  </si>
  <si>
    <t xml:space="preserve">H10 </t>
  </si>
  <si>
    <t>小学校1年</t>
  </si>
  <si>
    <t>2回/年</t>
  </si>
  <si>
    <t>S49</t>
  </si>
  <si>
    <t>不詳</t>
  </si>
  <si>
    <t>歯と口の健康週間事業</t>
  </si>
  <si>
    <t>４０歳</t>
  </si>
  <si>
    <t>５０歳</t>
  </si>
  <si>
    <t>６０歳</t>
  </si>
  <si>
    <t>７０歳</t>
  </si>
  <si>
    <t>男</t>
  </si>
  <si>
    <t>女</t>
  </si>
  <si>
    <t>計</t>
  </si>
  <si>
    <t>歯肉出血あり</t>
  </si>
  <si>
    <t>歯石沈着あり</t>
  </si>
  <si>
    <t>未処置歯あり</t>
  </si>
  <si>
    <t>歯周炎あり</t>
  </si>
  <si>
    <t>年齢</t>
  </si>
  <si>
    <t>要介護者</t>
  </si>
  <si>
    <t>H25</t>
  </si>
  <si>
    <t>西　　部</t>
  </si>
  <si>
    <t>中　　部</t>
  </si>
  <si>
    <t>東　　部</t>
  </si>
  <si>
    <t>賀　　茂</t>
  </si>
  <si>
    <t>形態</t>
  </si>
  <si>
    <t>訪問口腔衛生指導</t>
  </si>
  <si>
    <t>※市町総数：３５</t>
  </si>
  <si>
    <t>○</t>
  </si>
  <si>
    <t>※小学校１校（１年生）を追加</t>
  </si>
  <si>
    <t>生活健康課健康室</t>
  </si>
  <si>
    <t>歯周病・口腔がん検診</t>
  </si>
  <si>
    <t>妊婦歯科健診、歯周疾患検診</t>
  </si>
  <si>
    <t>1回</t>
  </si>
  <si>
    <t>6-12か月</t>
  </si>
  <si>
    <t>2歳6か月</t>
  </si>
  <si>
    <t>成人歯科健康教育</t>
  </si>
  <si>
    <t>○</t>
  </si>
  <si>
    <t>○</t>
  </si>
  <si>
    <t>○</t>
  </si>
  <si>
    <t>H3</t>
  </si>
  <si>
    <t>○</t>
  </si>
  <si>
    <t>H23</t>
  </si>
  <si>
    <t>○</t>
  </si>
  <si>
    <t>H24</t>
  </si>
  <si>
    <t>○</t>
  </si>
  <si>
    <t>H22</t>
  </si>
  <si>
    <t>○</t>
  </si>
  <si>
    <t>H22</t>
  </si>
  <si>
    <t>○</t>
  </si>
  <si>
    <t>H23</t>
  </si>
  <si>
    <t>H23</t>
  </si>
  <si>
    <t>○</t>
  </si>
  <si>
    <t>H24</t>
  </si>
  <si>
    <t>○</t>
  </si>
  <si>
    <t>H23</t>
  </si>
  <si>
    <t>○</t>
  </si>
  <si>
    <t>○</t>
  </si>
  <si>
    <t>H24</t>
  </si>
  <si>
    <t>○</t>
  </si>
  <si>
    <t>○</t>
  </si>
  <si>
    <t>H24</t>
  </si>
  <si>
    <t>○</t>
  </si>
  <si>
    <t>○</t>
  </si>
  <si>
    <t>○</t>
  </si>
  <si>
    <t>○</t>
  </si>
  <si>
    <t>○</t>
  </si>
  <si>
    <t>○</t>
  </si>
  <si>
    <t>H1</t>
  </si>
  <si>
    <t>H11</t>
  </si>
  <si>
    <t>H10</t>
  </si>
  <si>
    <t>H14</t>
  </si>
  <si>
    <t>H14</t>
  </si>
  <si>
    <t>H21</t>
  </si>
  <si>
    <t>0558-22-2217</t>
  </si>
  <si>
    <t>H14</t>
  </si>
  <si>
    <t>0557-22-2300</t>
  </si>
  <si>
    <t>0558-34-1937</t>
  </si>
  <si>
    <t>0558-62-6233</t>
  </si>
  <si>
    <t>0558-42-3966</t>
  </si>
  <si>
    <t>0558-52-1116</t>
  </si>
  <si>
    <t>H12</t>
  </si>
  <si>
    <t>0557-32-1583</t>
  </si>
  <si>
    <t>055-951-3480</t>
  </si>
  <si>
    <t>055-973-3700</t>
  </si>
  <si>
    <t>1(2)</t>
  </si>
  <si>
    <t>055-992-5711</t>
  </si>
  <si>
    <t>Ｈ12</t>
  </si>
  <si>
    <t>0558-72-9861</t>
  </si>
  <si>
    <t>H17</t>
  </si>
  <si>
    <t>055-949-6820</t>
  </si>
  <si>
    <t>H9</t>
  </si>
  <si>
    <t>055-978-7100</t>
  </si>
  <si>
    <t>055-981-8206</t>
  </si>
  <si>
    <t>H8</t>
  </si>
  <si>
    <t>055-986-8760</t>
  </si>
  <si>
    <t>0550-82-1111</t>
  </si>
  <si>
    <t>0550-76-6668</t>
  </si>
  <si>
    <t>0545-64-8993</t>
  </si>
  <si>
    <t>0544-22-2727</t>
  </si>
  <si>
    <t>1(1)</t>
  </si>
  <si>
    <t>1</t>
  </si>
  <si>
    <t>0547-34-3281</t>
  </si>
  <si>
    <t>054-627-4111</t>
  </si>
  <si>
    <t>3</t>
  </si>
  <si>
    <t>054-645-1111</t>
  </si>
  <si>
    <t>0548-32-7000</t>
  </si>
  <si>
    <t>(1)</t>
  </si>
  <si>
    <t>0537-23-8111</t>
  </si>
  <si>
    <t>0538-42-7275</t>
  </si>
  <si>
    <t>053-576-4794</t>
  </si>
  <si>
    <t>0537-85-1171</t>
  </si>
  <si>
    <t>0537-37-1112</t>
  </si>
  <si>
    <t>0538-85-6330</t>
  </si>
  <si>
    <t>※実施園数の増加　</t>
  </si>
  <si>
    <t>054-221-1571</t>
  </si>
  <si>
    <t>H6</t>
  </si>
  <si>
    <t>053-453-6129</t>
  </si>
  <si>
    <t>054-221-2438</t>
  </si>
  <si>
    <t>H10</t>
  </si>
  <si>
    <t>不明</t>
  </si>
  <si>
    <t>歯科保健対策実施状況調査結果</t>
  </si>
  <si>
    <t>歯科保健指導</t>
  </si>
  <si>
    <t>18か月</t>
  </si>
  <si>
    <t>16回前後</t>
  </si>
  <si>
    <t>2歳3か月</t>
  </si>
  <si>
    <t>受診率</t>
  </si>
  <si>
    <t>相談</t>
  </si>
  <si>
    <t>健康福祉課</t>
  </si>
  <si>
    <t>口腔ケア研修</t>
  </si>
  <si>
    <t>歯みがき</t>
  </si>
  <si>
    <t>6か月</t>
  </si>
  <si>
    <t>3か月</t>
  </si>
  <si>
    <t>6か月</t>
  </si>
  <si>
    <t>4か月</t>
  </si>
  <si>
    <t>西部</t>
  </si>
  <si>
    <t>4回以上</t>
  </si>
  <si>
    <t>歯科保健計画策定</t>
  </si>
  <si>
    <t>川根本町</t>
  </si>
  <si>
    <t>賀茂</t>
  </si>
  <si>
    <r>
      <t>合計</t>
    </r>
    <r>
      <rPr>
        <sz val="9"/>
        <rFont val="ＭＳ Ｐ明朝"/>
        <family val="1"/>
      </rPr>
      <t>（市町数）</t>
    </r>
  </si>
  <si>
    <t>東伊豆町</t>
  </si>
  <si>
    <t>南伊豆町</t>
  </si>
  <si>
    <t>富士宮市</t>
  </si>
  <si>
    <t>施設･器具等の数：合併市町においては旧市町の分を含む</t>
  </si>
  <si>
    <t>静岡県健康福祉部医療健康局健康増進課</t>
  </si>
  <si>
    <t>松崎町</t>
  </si>
  <si>
    <t>下田市</t>
  </si>
  <si>
    <t>東伊豆町</t>
  </si>
  <si>
    <t>河津町</t>
  </si>
  <si>
    <t>南伊豆町</t>
  </si>
  <si>
    <t>松崎町</t>
  </si>
  <si>
    <t>西伊豆町</t>
  </si>
  <si>
    <t>熱海市</t>
  </si>
  <si>
    <t>伊東市</t>
  </si>
  <si>
    <t>沼津市</t>
  </si>
  <si>
    <t>三島市</t>
  </si>
  <si>
    <t>裾野市</t>
  </si>
  <si>
    <t>函南町</t>
  </si>
  <si>
    <t>清水町</t>
  </si>
  <si>
    <t>長泉町</t>
  </si>
  <si>
    <t>御殿場市</t>
  </si>
  <si>
    <t>小山町</t>
  </si>
  <si>
    <t>富士市</t>
  </si>
  <si>
    <t>富士宮市</t>
  </si>
  <si>
    <t>焼津市</t>
  </si>
  <si>
    <t>藤枝市</t>
  </si>
  <si>
    <t>島田市</t>
  </si>
  <si>
    <t>吉田町</t>
  </si>
  <si>
    <t>掛川市</t>
  </si>
  <si>
    <t>磐田市</t>
  </si>
  <si>
    <t>袋井市</t>
  </si>
  <si>
    <t>湖西市</t>
  </si>
  <si>
    <t>静岡市</t>
  </si>
  <si>
    <t>浜松市</t>
  </si>
  <si>
    <t>歯科保健施設・設備</t>
  </si>
  <si>
    <t>歯科検診指導室</t>
  </si>
  <si>
    <t>洗口場蛇口数</t>
  </si>
  <si>
    <t>歯科検診イス</t>
  </si>
  <si>
    <t>（台）</t>
  </si>
  <si>
    <t>照明</t>
  </si>
  <si>
    <t>人的資源</t>
  </si>
  <si>
    <t>電話番号</t>
  </si>
  <si>
    <t>無影燈</t>
  </si>
  <si>
    <t>歯　　鏡</t>
  </si>
  <si>
    <t>う蝕探針</t>
  </si>
  <si>
    <t>盲嚢探針</t>
  </si>
  <si>
    <t>常勤歯科医師</t>
  </si>
  <si>
    <t>常勤歯科衛生士</t>
  </si>
  <si>
    <t>（本）</t>
  </si>
  <si>
    <t>（人）</t>
  </si>
  <si>
    <t>熱海</t>
  </si>
  <si>
    <t>東部</t>
  </si>
  <si>
    <t>御殿場</t>
  </si>
  <si>
    <t>富士</t>
  </si>
  <si>
    <t>西部</t>
  </si>
  <si>
    <t>歯と口の健康まつり</t>
  </si>
  <si>
    <t>在宅歯科衛生士</t>
  </si>
  <si>
    <t>健康福祉課</t>
  </si>
  <si>
    <t>歯科保健
担  当  課</t>
  </si>
  <si>
    <t>器具</t>
  </si>
  <si>
    <t>（注）</t>
  </si>
  <si>
    <t>その他</t>
  </si>
  <si>
    <t>３歳以上</t>
  </si>
  <si>
    <t>妊婦</t>
  </si>
  <si>
    <t>歯科健診</t>
  </si>
  <si>
    <t>甘味制限</t>
  </si>
  <si>
    <t>重点項目</t>
  </si>
  <si>
    <t>塗布方法</t>
  </si>
  <si>
    <t>開始月齢</t>
  </si>
  <si>
    <t>小学校</t>
  </si>
  <si>
    <t>中学校</t>
  </si>
  <si>
    <t>実施施設数（人数）</t>
  </si>
  <si>
    <t>定期歯科管理</t>
  </si>
  <si>
    <t>食餌管理</t>
  </si>
  <si>
    <t>施設数</t>
  </si>
  <si>
    <t>人数</t>
  </si>
  <si>
    <t>保健福祉課</t>
  </si>
  <si>
    <t>健康づくり課</t>
  </si>
  <si>
    <t>スタンド類
卓上ライト</t>
  </si>
  <si>
    <t>ＣＰＩ探針使用
う蝕検診での</t>
  </si>
  <si>
    <t>歯科衛生士
嘱託・臨時</t>
  </si>
  <si>
    <t>健康づくり推進課</t>
  </si>
  <si>
    <t>健康増進課</t>
  </si>
  <si>
    <t>森町</t>
  </si>
  <si>
    <t>1歳6か月</t>
  </si>
  <si>
    <t>健康推進課</t>
  </si>
  <si>
    <t>函南町</t>
  </si>
  <si>
    <t>長泉町</t>
  </si>
  <si>
    <t>小山町</t>
  </si>
  <si>
    <t>南伊豆町</t>
  </si>
  <si>
    <t>集団（並行）</t>
  </si>
  <si>
    <t>教室</t>
  </si>
  <si>
    <t>ペンライト</t>
  </si>
  <si>
    <t>ディスポ</t>
  </si>
  <si>
    <t>（ケ）</t>
  </si>
  <si>
    <t>0538-37-2011</t>
  </si>
  <si>
    <t>1</t>
  </si>
  <si>
    <t>1</t>
  </si>
  <si>
    <t>集団（単独）</t>
  </si>
  <si>
    <t>三　島　市</t>
  </si>
  <si>
    <t>歯科検診イス（　）：簡易検診イス</t>
  </si>
  <si>
    <t>１歳6か月</t>
  </si>
  <si>
    <t>伊東市</t>
  </si>
  <si>
    <t>河津町</t>
  </si>
  <si>
    <t>1歳6か月</t>
  </si>
  <si>
    <t>西伊豆町</t>
  </si>
  <si>
    <t>１．６歳未満</t>
  </si>
  <si>
    <t>吉田町</t>
  </si>
  <si>
    <t>御前崎市</t>
  </si>
  <si>
    <t>伊豆市</t>
  </si>
  <si>
    <t>幼稚園</t>
  </si>
  <si>
    <t>保育所</t>
  </si>
  <si>
    <t>保健予防課</t>
  </si>
  <si>
    <t>菊川市</t>
  </si>
  <si>
    <t>中部</t>
  </si>
  <si>
    <t>健康推進課</t>
  </si>
  <si>
    <t>伊豆の国市</t>
  </si>
  <si>
    <t>健康づくり課</t>
  </si>
  <si>
    <t>熱海市</t>
  </si>
  <si>
    <t>富士市</t>
  </si>
  <si>
    <t xml:space="preserve">　　　　
           項　目
市町名
</t>
  </si>
  <si>
    <t>合計（市町数）</t>
  </si>
  <si>
    <t>市町名</t>
  </si>
  <si>
    <t>市町行政の関与</t>
  </si>
  <si>
    <t>牧之原市</t>
  </si>
  <si>
    <t>川根本町</t>
  </si>
  <si>
    <t>菊川市</t>
  </si>
  <si>
    <t>森町</t>
  </si>
  <si>
    <t>伊豆の国市</t>
  </si>
  <si>
    <t>御殿
場</t>
  </si>
  <si>
    <t>健康対策課</t>
  </si>
  <si>
    <t>食育はみがき教室</t>
  </si>
  <si>
    <t>歯周疾患検診</t>
  </si>
  <si>
    <t>歯周病検診</t>
  </si>
  <si>
    <t>20歳以上</t>
  </si>
  <si>
    <t>パパとママの教室</t>
  </si>
  <si>
    <t>妊婦（教室参加者）</t>
  </si>
  <si>
    <t>歯科出前健康教育(生きがい教室)</t>
  </si>
  <si>
    <t>高齢期</t>
  </si>
  <si>
    <t>歯科出前健康教育(企業)</t>
  </si>
  <si>
    <t>青年期</t>
  </si>
  <si>
    <t>歯科出前健康教育(障がい者歯科)</t>
  </si>
  <si>
    <t>障がい者</t>
  </si>
  <si>
    <t>歯科出前健康教育(療育支援室)</t>
  </si>
  <si>
    <t>歯科出前健康教育(保健委員会)</t>
  </si>
  <si>
    <t>成人歯周疾患検診</t>
  </si>
  <si>
    <t>45、55、65歳</t>
  </si>
  <si>
    <t>歯や口の健康相談</t>
  </si>
  <si>
    <t>市民</t>
  </si>
  <si>
    <t>歯科講演会</t>
  </si>
  <si>
    <t>4歳児口腔衛生指導</t>
  </si>
  <si>
    <t>歯周疾患健診</t>
  </si>
  <si>
    <t>2歳児歯科検診</t>
  </si>
  <si>
    <t>2歳児の保護者</t>
  </si>
  <si>
    <t>はたちの歯周疾患健診</t>
  </si>
  <si>
    <t>新成人</t>
  </si>
  <si>
    <t>市内の事業所で働く人</t>
  </si>
  <si>
    <t>2歳児の保護者で希望する人</t>
  </si>
  <si>
    <t>2歳児健診保護者歯科健診</t>
  </si>
  <si>
    <t>成人歯科口腔健診（節目を除く）</t>
  </si>
  <si>
    <t>40歳以上の男女</t>
  </si>
  <si>
    <t>健康教育</t>
  </si>
  <si>
    <t>40歳以上</t>
  </si>
  <si>
    <t>妊婦歯科検診</t>
  </si>
  <si>
    <t>妊婦</t>
  </si>
  <si>
    <t>40･50･60･70歳を除く歯科健診</t>
  </si>
  <si>
    <t>45･55･65歳の方</t>
  </si>
  <si>
    <t>健康推進員</t>
  </si>
  <si>
    <t>障害者施設Br指導</t>
  </si>
  <si>
    <t>一般歯科検診</t>
  </si>
  <si>
    <t>健康教育（高齢者）</t>
  </si>
  <si>
    <t>健康教育（保護者）</t>
  </si>
  <si>
    <t>成人歯科健診</t>
  </si>
  <si>
    <t>高齢者口腔ケア教室</t>
  </si>
  <si>
    <t>老人クラブ、ミニディ</t>
  </si>
  <si>
    <t>40～65歳</t>
  </si>
  <si>
    <t>母子保健に係る職員等</t>
  </si>
  <si>
    <t>乳幼児歯科健診の保護者</t>
  </si>
  <si>
    <t>希望の保護者</t>
  </si>
  <si>
    <t>2歳児親子教室対象児の母</t>
  </si>
  <si>
    <t>歯周疾患検診(市単独年齢)</t>
  </si>
  <si>
    <t>妊婦と一般成人（概ね70歳未満）</t>
  </si>
  <si>
    <t>40～64歳</t>
  </si>
  <si>
    <t>保護者歯科健診</t>
  </si>
  <si>
    <t>3歳児（又は2歳児）の保護者</t>
  </si>
  <si>
    <t>歯周病検診</t>
  </si>
  <si>
    <t>幼稚園・保育所の保護者</t>
  </si>
  <si>
    <t>45歳</t>
  </si>
  <si>
    <t>55歳</t>
  </si>
  <si>
    <t>65歳</t>
  </si>
  <si>
    <t>歯周疾患検診</t>
  </si>
  <si>
    <t>40～69歳</t>
  </si>
  <si>
    <t>30歳</t>
  </si>
  <si>
    <t>45、55、65歳</t>
  </si>
  <si>
    <t>母子</t>
  </si>
  <si>
    <t>成人期</t>
  </si>
  <si>
    <t>歯科出前健康教育(子育て支援ｾﾝﾀｰ)</t>
  </si>
  <si>
    <t>公立幼稚園4歳児の保護者</t>
  </si>
  <si>
    <t>歯の健康教育</t>
  </si>
  <si>
    <t>事業所歯周疾患検診</t>
  </si>
  <si>
    <t>健康推進員研修会</t>
  </si>
  <si>
    <t>お口のクリーンアップ大作戦</t>
  </si>
  <si>
    <t>集団健康教育</t>
  </si>
  <si>
    <t>個別健康相談</t>
  </si>
  <si>
    <t>2歳児健診</t>
  </si>
  <si>
    <t>健康ふじ21地区講演会</t>
  </si>
  <si>
    <t>2歳児親子教室</t>
  </si>
  <si>
    <t>30歳歯周病検診</t>
  </si>
  <si>
    <t>幼稚園・保育園5歳児（4歳児）の保護者</t>
  </si>
  <si>
    <t>8020歯科検診</t>
  </si>
  <si>
    <t>事　業　の　名　称</t>
  </si>
  <si>
    <r>
      <t>対　象　年　齢</t>
    </r>
  </si>
  <si>
    <t>対象者数</t>
  </si>
  <si>
    <t>受診者数</t>
  </si>
  <si>
    <t>事業実施方法</t>
  </si>
  <si>
    <t>市町名</t>
  </si>
  <si>
    <t>健康増進
計　画</t>
  </si>
  <si>
    <t>フ ッ 素 入
歯磨剤</t>
  </si>
  <si>
    <t>低年齢からの使用推奨</t>
  </si>
  <si>
    <t>○</t>
  </si>
  <si>
    <t>H22</t>
  </si>
  <si>
    <t>H12</t>
  </si>
  <si>
    <t xml:space="preserve"> </t>
  </si>
  <si>
    <t>H17</t>
  </si>
  <si>
    <t>H16</t>
  </si>
  <si>
    <t>H16</t>
  </si>
  <si>
    <t>H10</t>
  </si>
  <si>
    <t>H18</t>
  </si>
  <si>
    <t>H18</t>
  </si>
  <si>
    <t>H16</t>
  </si>
  <si>
    <t>H13</t>
  </si>
  <si>
    <t>H14</t>
  </si>
  <si>
    <t>H18</t>
  </si>
  <si>
    <t>○</t>
  </si>
  <si>
    <t>H19</t>
  </si>
  <si>
    <t>H8</t>
  </si>
  <si>
    <t>H11</t>
  </si>
  <si>
    <t>H25</t>
  </si>
  <si>
    <t>-</t>
  </si>
  <si>
    <t>歯周病予防指導</t>
  </si>
  <si>
    <t>H18</t>
  </si>
  <si>
    <t>H22</t>
  </si>
  <si>
    <t>H12</t>
  </si>
  <si>
    <t>H17</t>
  </si>
  <si>
    <t>-</t>
  </si>
  <si>
    <t>※</t>
  </si>
  <si>
    <t>市町におけるフッ化物洗口事業の実施状況〔平成25年度〕</t>
  </si>
  <si>
    <t>歯科保健環境〔平成26年度〕</t>
  </si>
  <si>
    <t>対象者</t>
  </si>
  <si>
    <t>受診者</t>
  </si>
  <si>
    <t>受診率</t>
  </si>
  <si>
    <t>CPI3以上</t>
  </si>
  <si>
    <t>３の数</t>
  </si>
  <si>
    <t>４の数</t>
  </si>
  <si>
    <t>未処置歯</t>
  </si>
  <si>
    <t>40歳</t>
  </si>
  <si>
    <t>50歳</t>
  </si>
  <si>
    <t>60歳</t>
  </si>
  <si>
    <t>70歳</t>
  </si>
  <si>
    <t>総数</t>
  </si>
  <si>
    <t>未処置歯ありの者の数</t>
  </si>
  <si>
    <t>割合</t>
  </si>
  <si>
    <t>CPI分母</t>
  </si>
  <si>
    <t>(人)</t>
  </si>
  <si>
    <t>未処置歯ある者の数</t>
  </si>
  <si>
    <t>未処置歯ある者の割合</t>
  </si>
  <si>
    <t>総　　数</t>
  </si>
  <si>
    <t>(％)</t>
  </si>
  <si>
    <t>(％)</t>
  </si>
  <si>
    <t>(％)</t>
  </si>
  <si>
    <t>(％)</t>
  </si>
  <si>
    <t>年　　齢</t>
  </si>
  <si>
    <t>対　　象　　者　　数</t>
  </si>
  <si>
    <t>受　　診　　者　　数</t>
  </si>
  <si>
    <t>受　　　診　　　率</t>
  </si>
  <si>
    <t>CPIｺｰﾄﾞ3 の 者 の 数</t>
  </si>
  <si>
    <t>CPIｺｰﾄﾞ4 の 者 の 数</t>
  </si>
  <si>
    <t>CPIｺｰﾄﾞ3 の者の割合</t>
  </si>
  <si>
    <t>CPIｺｰﾄﾞ4 の者の割合</t>
  </si>
  <si>
    <t>CPIｺｰﾄﾞ3 以上 の 者
の   割   合〔再掲〕</t>
  </si>
  <si>
    <t>歯周疾患検診の受診状況と結果概要　〔平成25年度〕</t>
  </si>
  <si>
    <t>CPI3</t>
  </si>
  <si>
    <t>CPI4</t>
  </si>
  <si>
    <r>
      <t>C</t>
    </r>
    <r>
      <rPr>
        <sz val="11"/>
        <rFont val="ＭＳ Ｐゴシック"/>
        <family val="3"/>
      </rPr>
      <t>PIｺｰﾄﾞ3以上の者の割合 (％)</t>
    </r>
  </si>
  <si>
    <t>ページ</t>
  </si>
  <si>
    <t>歯科保健環境〔平成26年度〕</t>
  </si>
  <si>
    <t>項　　目</t>
  </si>
  <si>
    <t>　結　果</t>
  </si>
  <si>
    <t>※　開始年度は市町の回答のとおりとした。</t>
  </si>
  <si>
    <t>※　県内では島田市のみで実施。</t>
  </si>
  <si>
    <t>共同使用の歯科往診機器整備年度</t>
  </si>
  <si>
    <t>フッ化物塗布事業の実施状況〔平成25年度〕</t>
  </si>
  <si>
    <t>フッ化物洗口事業の実施状況〔平成25年度〕</t>
  </si>
  <si>
    <t>歯科保健対策の実施状況〔平成25年度〕</t>
  </si>
  <si>
    <t>フッ化物塗布事業の実施状況〔平成25年度〕</t>
  </si>
  <si>
    <t>フッ化物洗口事業の実施状況〔補足〕</t>
  </si>
  <si>
    <t>フッ化物洗口事業の実施状況〔補足〕</t>
  </si>
  <si>
    <t>歯周疾患検診の受診状況と結果概要</t>
  </si>
  <si>
    <t>＊健康増進事業による歯周疾患検診、妊婦検診を除く</t>
  </si>
  <si>
    <t>2)　集団（並行）：健康診査等と同時実施 、集団（単独）：フッ素塗布のみ実施</t>
  </si>
  <si>
    <t>注1）その他  富士市:吉原林間学園、富士宮市:認可外保育所、島田市:公民館・保健センター等、</t>
  </si>
  <si>
    <t>CO保有者の事後措置</t>
  </si>
  <si>
    <t>○</t>
  </si>
  <si>
    <t>Ｈ２５</t>
  </si>
  <si>
    <t>H19</t>
  </si>
  <si>
    <t>H17</t>
  </si>
  <si>
    <t>掛川市:こども発達センターめばえ、御前崎市:こども発達センターみなみめばえ</t>
  </si>
  <si>
    <r>
      <t>塗布回数</t>
    </r>
    <r>
      <rPr>
        <vertAlign val="superscript"/>
        <sz val="11"/>
        <color indexed="8"/>
        <rFont val="ＭＳ Ｐ明朝"/>
        <family val="1"/>
      </rPr>
      <t>1)</t>
    </r>
  </si>
  <si>
    <t>集団
直営</t>
  </si>
  <si>
    <t>実施場所</t>
  </si>
  <si>
    <t>実施方法</t>
  </si>
  <si>
    <t>委託
個別</t>
  </si>
  <si>
    <t>母子歯科保健講習会</t>
  </si>
  <si>
    <t>H12</t>
  </si>
  <si>
    <t>H9</t>
  </si>
  <si>
    <t>重点歯科保健事業</t>
  </si>
  <si>
    <t>成人歯科保健事業の実施状況、重点歯科保健事業　〔平成25年度〕</t>
  </si>
  <si>
    <t>40、50、60、70歳を除く成人</t>
  </si>
  <si>
    <t>40、50、60、70歳を除く成人</t>
  </si>
  <si>
    <t>35、45、55、65、75歳</t>
  </si>
  <si>
    <t>20、25、30、35歳、40歳以上</t>
  </si>
  <si>
    <t>20歳以上</t>
  </si>
  <si>
    <t>フッ化物利用推進講座</t>
  </si>
  <si>
    <t>30、35、45、55、65歳</t>
  </si>
  <si>
    <t>30、35歳</t>
  </si>
  <si>
    <t>35、45歳</t>
  </si>
  <si>
    <t>乳幼児歯科健診・指導(1.6,3歳を除く)</t>
  </si>
  <si>
    <t>乳幼児健診のCO使用</t>
  </si>
  <si>
    <r>
      <t>平成27年</t>
    </r>
    <r>
      <rPr>
        <sz val="11"/>
        <rFont val="ＭＳ Ｐゴシック"/>
        <family val="3"/>
      </rPr>
      <t>7月1日</t>
    </r>
  </si>
  <si>
    <r>
      <t>その他</t>
    </r>
    <r>
      <rPr>
        <vertAlign val="superscript"/>
        <sz val="9"/>
        <color indexed="8"/>
        <rFont val="ＭＳ Ｐ明朝"/>
        <family val="1"/>
      </rPr>
      <t>1)</t>
    </r>
  </si>
  <si>
    <t>下田市</t>
  </si>
  <si>
    <t>東伊豆町</t>
  </si>
  <si>
    <t>河津町</t>
  </si>
  <si>
    <t>-</t>
  </si>
  <si>
    <t>南伊豆町</t>
  </si>
  <si>
    <t>-</t>
  </si>
  <si>
    <t>松崎町</t>
  </si>
  <si>
    <t>-</t>
  </si>
  <si>
    <t>西伊豆町</t>
  </si>
  <si>
    <t>-</t>
  </si>
  <si>
    <t>熱海市</t>
  </si>
  <si>
    <t>-</t>
  </si>
  <si>
    <t>伊東市</t>
  </si>
  <si>
    <t>沼津市</t>
  </si>
  <si>
    <t>三島市</t>
  </si>
  <si>
    <t>裾野市</t>
  </si>
  <si>
    <t>伊豆市</t>
  </si>
  <si>
    <t>伊豆の国市</t>
  </si>
  <si>
    <t>函南町</t>
  </si>
  <si>
    <t>清水町</t>
  </si>
  <si>
    <t>長泉町</t>
  </si>
  <si>
    <t>御殿場市</t>
  </si>
  <si>
    <t>小山町</t>
  </si>
  <si>
    <t>富士市</t>
  </si>
  <si>
    <t>富士宮市</t>
  </si>
  <si>
    <t>島田市</t>
  </si>
  <si>
    <t>焼津市</t>
  </si>
  <si>
    <t>藤枝市</t>
  </si>
  <si>
    <t>牧之原市</t>
  </si>
  <si>
    <t>吉田町</t>
  </si>
  <si>
    <t>川根本町</t>
  </si>
  <si>
    <t>磐田市</t>
  </si>
  <si>
    <t>-</t>
  </si>
  <si>
    <t>掛川市</t>
  </si>
  <si>
    <t>袋井市</t>
  </si>
  <si>
    <t>湖西市</t>
  </si>
  <si>
    <t>御前崎市</t>
  </si>
  <si>
    <t>菊川市</t>
  </si>
  <si>
    <t>森町</t>
  </si>
  <si>
    <r>
      <t>小計</t>
    </r>
    <r>
      <rPr>
        <vertAlign val="superscript"/>
        <sz val="9"/>
        <rFont val="ＭＳ Ｐ明朝"/>
        <family val="1"/>
      </rPr>
      <t>2)</t>
    </r>
  </si>
  <si>
    <t>静岡市</t>
  </si>
  <si>
    <r>
      <t>静岡県</t>
    </r>
    <r>
      <rPr>
        <vertAlign val="superscript"/>
        <sz val="9"/>
        <rFont val="ＭＳ Ｐ明朝"/>
        <family val="1"/>
      </rPr>
      <t>2)</t>
    </r>
  </si>
  <si>
    <t>1)　その他には健康増進事業の歯周疾患検診を除いた成人を対象とする歯科健診（検診）が含まれる。</t>
  </si>
  <si>
    <t>2)　年齢別の数値、男女別の数値には、沼津市を含まない。</t>
  </si>
  <si>
    <t>-</t>
  </si>
  <si>
    <t>小計</t>
  </si>
  <si>
    <t>静岡県</t>
  </si>
  <si>
    <t>受診率（％）</t>
  </si>
  <si>
    <t>-</t>
  </si>
  <si>
    <t>2)　年齢別の数値、男女別の数値には、沼津市を含まない。その他については、市町ごとに対象が異なるので合計値は算出していない。</t>
  </si>
  <si>
    <t>-</t>
  </si>
  <si>
    <t>2)　年齢別の数値、男女別の数値には、御殿場市及び焼津市を含まない。その他については、市町ごとに対象が異なるので合計値は算出していない。</t>
  </si>
  <si>
    <t>未処置歯ありの者の割合（％）</t>
  </si>
  <si>
    <t>CPI最大ｺｰﾄﾞ１の者の数</t>
  </si>
  <si>
    <t>2)　年齢別の数値、男女別の数値には、御殿場市、焼津市及び静岡市を含まない。その他については、市町ごとに対象が異なるので合計値は算出していない。</t>
  </si>
  <si>
    <t>CPI最大ｺｰﾄﾞ2の者の数</t>
  </si>
  <si>
    <t>CPI最大ｺｰﾄﾞ3の者の数</t>
  </si>
  <si>
    <t>CPI最大ｺｰﾄﾞ4の者の数</t>
  </si>
  <si>
    <t>-</t>
  </si>
  <si>
    <t>CPI最大ｺｰﾄﾞ３以上の者の数〔再掲〕</t>
  </si>
  <si>
    <t>CPI最大ｺｰﾄﾞ３以上の者の割合</t>
  </si>
  <si>
    <t>歯肉出血ありの者の数</t>
  </si>
  <si>
    <t>2) 小計欄、静岡県欄は、報告のあった数値での合計を示している。その他は市町ごとに対象者が違うため合計値は算出していない。</t>
  </si>
  <si>
    <t>歯石沈着ありの者の数</t>
  </si>
  <si>
    <t>歯周炎ありの者の数</t>
  </si>
  <si>
    <t>歯周疾患検診結果詳細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</si>
</sst>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1\)"/>
    <numFmt numFmtId="178" formatCode="0_ "/>
    <numFmt numFmtId="179" formatCode="#,##0_);\(#,##0\)"/>
    <numFmt numFmtId="180" formatCode="0_);[Red]\(0\)"/>
    <numFmt numFmtId="181" formatCode="0.0"/>
    <numFmt numFmtId="182" formatCode="0.0_);[Red]\(0.0\)"/>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0.0;[Red]\-#,##0.0"/>
    <numFmt numFmtId="191" formatCode="0.00000_ "/>
    <numFmt numFmtId="192" formatCode="0.0000_ "/>
    <numFmt numFmtId="193" formatCode="0.000_ "/>
    <numFmt numFmtId="194" formatCode="0.00_ "/>
    <numFmt numFmtId="195" formatCode="0.0_ "/>
    <numFmt numFmtId="196" formatCode="0.0;_저"/>
    <numFmt numFmtId="197" formatCode="0;_저"/>
    <numFmt numFmtId="198" formatCode="0.00;_저"/>
    <numFmt numFmtId="199" formatCode="##,#0_ \,#.##0"/>
    <numFmt numFmtId="200" formatCode="_ * #,##0_ ;_ * \-#,##0_ ;&quot;&quot;\ "/>
    <numFmt numFmtId="201" formatCode="#,##0.0_ ;[Red]\-#,##0.0\ "/>
    <numFmt numFmtId="202" formatCode="#,##0.00_ ;[Red]\-#,##0.00\ "/>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10.5"/>
      <name val="ＭＳ Ｐ明朝"/>
      <family val="1"/>
    </font>
    <font>
      <sz val="11"/>
      <name val="ＭＳ Ｐ明朝"/>
      <family val="1"/>
    </font>
    <font>
      <sz val="9"/>
      <name val="ＭＳ Ｐ明朝"/>
      <family val="1"/>
    </font>
    <font>
      <sz val="10"/>
      <name val="ＭＳ Ｐ明朝"/>
      <family val="1"/>
    </font>
    <font>
      <sz val="11"/>
      <color indexed="12"/>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6"/>
      <name val="ＭＳ Ｐ明朝"/>
      <family val="1"/>
    </font>
    <font>
      <sz val="8"/>
      <name val="ＭＳ Ｐゴシック"/>
      <family val="3"/>
    </font>
    <font>
      <sz val="14"/>
      <name val="ＭＳ Ｐゴシック"/>
      <family val="3"/>
    </font>
    <font>
      <b/>
      <sz val="18"/>
      <name val="ＭＳ Ｐ明朝"/>
      <family val="1"/>
    </font>
    <font>
      <sz val="8"/>
      <name val="ＭＳ Ｐ明朝"/>
      <family val="1"/>
    </font>
    <font>
      <sz val="20"/>
      <name val="ＭＳ Ｐゴシック"/>
      <family val="3"/>
    </font>
    <font>
      <sz val="18"/>
      <name val="ＭＳ Ｐ明朝"/>
      <family val="1"/>
    </font>
    <font>
      <sz val="12"/>
      <name val="ＭＳ Ｐ明朝"/>
      <family val="1"/>
    </font>
    <font>
      <vertAlign val="superscrip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name val="ＭＳ Ｐゴシック"/>
      <family val="3"/>
    </font>
    <font>
      <sz val="28"/>
      <name val="ＭＳ Ｐゴシック"/>
      <family val="3"/>
    </font>
    <font>
      <b/>
      <sz val="30"/>
      <name val="ＭＳ Ｐゴシック"/>
      <family val="3"/>
    </font>
    <font>
      <sz val="22"/>
      <name val="ＭＳ Ｐゴシック"/>
      <family val="3"/>
    </font>
    <font>
      <sz val="12"/>
      <name val="ＭＳ Ｐゴシック"/>
      <family val="3"/>
    </font>
    <font>
      <sz val="11"/>
      <color indexed="8"/>
      <name val="ＭＳ Ｐ明朝"/>
      <family val="1"/>
    </font>
    <font>
      <sz val="10"/>
      <color indexed="8"/>
      <name val="ＭＳ Ｐ明朝"/>
      <family val="1"/>
    </font>
    <font>
      <sz val="7"/>
      <name val="ＭＳ Ｐ明朝"/>
      <family val="1"/>
    </font>
    <font>
      <sz val="6"/>
      <name val="ＭＳ Ｐ明朝"/>
      <family val="1"/>
    </font>
    <font>
      <sz val="8"/>
      <color indexed="8"/>
      <name val="ＭＳ Ｐ明朝"/>
      <family val="1"/>
    </font>
    <font>
      <sz val="9.5"/>
      <name val="ＭＳ Ｐゴシック"/>
      <family val="3"/>
    </font>
    <font>
      <sz val="18"/>
      <name val="ＭＳ Ｐゴシック"/>
      <family val="3"/>
    </font>
    <font>
      <strike/>
      <sz val="8"/>
      <color indexed="10"/>
      <name val="ＭＳ Ｐ明朝"/>
      <family val="1"/>
    </font>
    <font>
      <sz val="12"/>
      <color indexed="10"/>
      <name val="ＭＳ Ｐゴシック"/>
      <family val="3"/>
    </font>
    <font>
      <strike/>
      <sz val="11"/>
      <color indexed="10"/>
      <name val="ＭＳ Ｐ明朝"/>
      <family val="1"/>
    </font>
    <font>
      <strike/>
      <sz val="10"/>
      <color indexed="10"/>
      <name val="ＭＳ Ｐ明朝"/>
      <family val="1"/>
    </font>
    <font>
      <strike/>
      <sz val="8"/>
      <color indexed="8"/>
      <name val="ＭＳ Ｐ明朝"/>
      <family val="1"/>
    </font>
    <font>
      <vertAlign val="superscript"/>
      <sz val="11"/>
      <color indexed="8"/>
      <name val="ＭＳ Ｐ明朝"/>
      <family val="1"/>
    </font>
    <font>
      <sz val="12"/>
      <name val="ＭＳ 明朝"/>
      <family val="1"/>
    </font>
    <font>
      <sz val="9"/>
      <color indexed="9"/>
      <name val="ＭＳ Ｐ明朝"/>
      <family val="1"/>
    </font>
    <font>
      <sz val="9"/>
      <color indexed="8"/>
      <name val="ＭＳ Ｐ明朝"/>
      <family val="1"/>
    </font>
    <font>
      <vertAlign val="superscript"/>
      <sz val="9"/>
      <color indexed="8"/>
      <name val="ＭＳ Ｐ明朝"/>
      <family val="1"/>
    </font>
    <font>
      <sz val="9"/>
      <color indexed="10"/>
      <name val="ＭＳ Ｐ明朝"/>
      <family val="1"/>
    </font>
    <font>
      <vertAlign val="superscrip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dotted"/>
      <bottom style="dotted"/>
    </border>
    <border>
      <left style="dotted"/>
      <right style="thin"/>
      <top style="dotted"/>
      <bottom style="dotted"/>
    </border>
    <border>
      <left style="dotted"/>
      <right style="thin"/>
      <top style="dotted"/>
      <bottom style="thin"/>
    </border>
    <border>
      <left style="dotted"/>
      <right style="thin"/>
      <top>
        <color indexed="63"/>
      </top>
      <bottom style="dotted"/>
    </border>
    <border>
      <left style="dotted"/>
      <right style="dotted"/>
      <top style="dotted"/>
      <bottom style="thin"/>
    </border>
    <border>
      <left style="thin"/>
      <right style="dotted"/>
      <top style="dotted"/>
      <bottom style="thin"/>
    </border>
    <border>
      <left style="dotted"/>
      <right style="thin"/>
      <top style="thin"/>
      <bottom style="dotted"/>
    </border>
    <border>
      <left style="dotted"/>
      <right style="dotted"/>
      <top style="dotted"/>
      <bottom style="dotted"/>
    </border>
    <border>
      <left>
        <color indexed="63"/>
      </left>
      <right>
        <color indexed="63"/>
      </right>
      <top style="thin"/>
      <bottom style="thin"/>
    </border>
    <border>
      <left style="thin"/>
      <right style="thin"/>
      <top style="dotted"/>
      <bottom style="dotted"/>
    </border>
    <border>
      <left style="thin"/>
      <right style="dotted"/>
      <top>
        <color indexed="63"/>
      </top>
      <bottom style="dotted"/>
    </border>
    <border>
      <left style="dotted"/>
      <right style="dotted"/>
      <top>
        <color indexed="63"/>
      </top>
      <bottom style="dotted"/>
    </border>
    <border>
      <left style="thin"/>
      <right style="thin"/>
      <top style="dotted"/>
      <bottom style="thin"/>
    </border>
    <border>
      <left style="thin"/>
      <right>
        <color indexed="63"/>
      </right>
      <top>
        <color indexed="63"/>
      </top>
      <bottom style="dotted"/>
    </border>
    <border>
      <left style="thin"/>
      <right style="thin"/>
      <top style="thin"/>
      <bottom style="thin"/>
    </border>
    <border>
      <left style="dotted"/>
      <right style="dotted"/>
      <top>
        <color indexed="63"/>
      </top>
      <bottom style="thin"/>
    </border>
    <border>
      <left style="dotted"/>
      <right style="thin"/>
      <top>
        <color indexed="63"/>
      </top>
      <bottom style="thin"/>
    </border>
    <border>
      <left style="thin"/>
      <right>
        <color indexed="63"/>
      </right>
      <top>
        <color indexed="63"/>
      </top>
      <bottom style="thin"/>
    </border>
    <border>
      <left style="thin"/>
      <right style="dotted"/>
      <top>
        <color indexed="63"/>
      </top>
      <bottom style="thin"/>
    </border>
    <border>
      <left>
        <color indexed="63"/>
      </left>
      <right style="thin"/>
      <top style="thin"/>
      <bottom style="dotted"/>
    </border>
    <border>
      <left style="thin"/>
      <right style="thin"/>
      <top style="dotted"/>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style="dotted"/>
      <top style="thin"/>
      <bottom style="dotted"/>
    </border>
    <border>
      <left style="dotted"/>
      <right style="dotted"/>
      <top style="thin"/>
      <bottom style="dotted"/>
    </border>
    <border>
      <left style="thin"/>
      <right style="thin"/>
      <top>
        <color indexed="63"/>
      </top>
      <bottom style="dotted"/>
    </border>
    <border>
      <left>
        <color indexed="63"/>
      </left>
      <right style="thin"/>
      <top>
        <color indexed="63"/>
      </top>
      <bottom style="thin"/>
    </border>
    <border>
      <left>
        <color indexed="63"/>
      </left>
      <right>
        <color indexed="63"/>
      </right>
      <top style="thin"/>
      <bottom>
        <color indexed="63"/>
      </bottom>
    </border>
    <border>
      <left>
        <color indexed="63"/>
      </left>
      <right style="thin"/>
      <top style="dotted"/>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dotted"/>
    </border>
    <border>
      <left style="thin"/>
      <right>
        <color indexed="63"/>
      </right>
      <top style="dotted"/>
      <bottom style="thin"/>
    </border>
    <border>
      <left style="thin"/>
      <right style="dotted"/>
      <top style="thin"/>
      <bottom style="double"/>
    </border>
    <border>
      <left style="dotted"/>
      <right style="dotted"/>
      <top style="thin"/>
      <bottom style="double"/>
    </border>
    <border>
      <left style="thin"/>
      <right>
        <color indexed="63"/>
      </right>
      <top style="thin"/>
      <bottom style="dotted"/>
    </border>
    <border>
      <left style="thin"/>
      <right>
        <color indexed="63"/>
      </right>
      <top style="dotted"/>
      <bottom style="double"/>
    </border>
    <border>
      <left style="thin"/>
      <right style="dotted"/>
      <top style="dotted"/>
      <bottom style="double"/>
    </border>
    <border>
      <left style="dotted"/>
      <right style="thin"/>
      <top style="dotted"/>
      <bottom style="double"/>
    </border>
    <border>
      <left style="dotted"/>
      <right style="dotted"/>
      <top style="dotted"/>
      <bottom style="double"/>
    </border>
    <border>
      <left style="thin"/>
      <right style="thin"/>
      <top style="dotted"/>
      <bottom style="double"/>
    </border>
    <border>
      <left style="dotted"/>
      <right style="thin"/>
      <top style="thin"/>
      <bottom style="double"/>
    </border>
    <border>
      <left>
        <color indexed="63"/>
      </left>
      <right style="thin"/>
      <top style="thin"/>
      <bottom style="double"/>
    </border>
    <border>
      <left style="thin"/>
      <right style="dotted"/>
      <top style="double"/>
      <bottom style="medium"/>
    </border>
    <border>
      <left style="dotted"/>
      <right style="dotted"/>
      <top style="double"/>
      <bottom style="medium"/>
    </border>
    <border>
      <left style="dotted"/>
      <right style="thin"/>
      <top style="double"/>
      <bottom style="medium"/>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hair"/>
      <top style="thin"/>
      <bottom style="dotted"/>
    </border>
    <border>
      <left style="hair"/>
      <right style="thin"/>
      <top style="thin"/>
      <bottom style="dotted"/>
    </border>
    <border>
      <left style="thin"/>
      <right style="hair"/>
      <top style="dotted"/>
      <bottom style="dotted"/>
    </border>
    <border>
      <left style="hair"/>
      <right style="thin"/>
      <top style="dotted"/>
      <bottom style="dotted"/>
    </border>
    <border>
      <left style="thin"/>
      <right style="hair"/>
      <top style="dotted"/>
      <bottom>
        <color indexed="63"/>
      </bottom>
    </border>
    <border>
      <left style="hair"/>
      <right style="thin"/>
      <top style="dotted"/>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dotted"/>
      <bottom style="thin"/>
    </border>
    <border>
      <left style="hair"/>
      <right style="thin"/>
      <top style="dotted"/>
      <bottom style="thin"/>
    </border>
    <border>
      <left style="thin"/>
      <right style="hair"/>
      <top>
        <color indexed="63"/>
      </top>
      <bottom style="dotted"/>
    </border>
    <border>
      <left style="hair"/>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color indexed="63"/>
      </right>
      <top>
        <color indexed="63"/>
      </top>
      <bottom style="dotted"/>
    </border>
    <border>
      <left style="thin"/>
      <right style="hair"/>
      <top>
        <color indexed="63"/>
      </top>
      <bottom style="thin"/>
    </border>
    <border>
      <left style="hair"/>
      <right style="thin"/>
      <top>
        <color indexed="63"/>
      </top>
      <bottom style="thin"/>
    </border>
    <border>
      <left style="hair"/>
      <right style="hair"/>
      <top style="thin"/>
      <bottom style="thin"/>
    </border>
    <border>
      <left style="thin"/>
      <right>
        <color indexed="63"/>
      </right>
      <top style="dotted"/>
      <bottom>
        <color indexed="63"/>
      </bottom>
    </border>
    <border>
      <left style="hair"/>
      <right style="hair"/>
      <top>
        <color indexed="63"/>
      </top>
      <bottom style="dotted"/>
    </border>
    <border>
      <left style="dotted"/>
      <right style="hair"/>
      <top>
        <color indexed="63"/>
      </top>
      <bottom style="dotted"/>
    </border>
    <border>
      <left style="hair"/>
      <right style="hair"/>
      <top style="dotted"/>
      <bottom style="dotted"/>
    </border>
    <border>
      <left style="dotted"/>
      <right style="hair"/>
      <top style="dotted"/>
      <bottom style="dotted"/>
    </border>
    <border>
      <left style="hair"/>
      <right style="hair"/>
      <top style="dotted"/>
      <bottom>
        <color indexed="63"/>
      </bottom>
    </border>
    <border>
      <left style="dotted"/>
      <right style="hair"/>
      <top style="dotted"/>
      <bottom>
        <color indexed="63"/>
      </bottom>
    </border>
    <border>
      <left style="hair"/>
      <right style="hair"/>
      <top style="thin"/>
      <bottom style="dotted"/>
    </border>
    <border>
      <left style="dotted"/>
      <right style="hair"/>
      <top style="thin"/>
      <bottom style="dotted"/>
    </border>
    <border>
      <left style="hair"/>
      <right style="hair"/>
      <top style="dotted"/>
      <bottom style="thin"/>
    </border>
    <border>
      <left style="dotted"/>
      <right style="hair"/>
      <top style="dotted"/>
      <bottom style="thin"/>
    </border>
    <border>
      <left style="dotted"/>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dotted"/>
      <right style="hair"/>
      <top>
        <color indexed="63"/>
      </top>
      <bottom style="thin"/>
    </border>
    <border>
      <left style="thin"/>
      <right>
        <color indexed="63"/>
      </right>
      <top style="thin"/>
      <bottom style="thin"/>
    </border>
    <border>
      <left style="dotted"/>
      <right style="hair"/>
      <top style="thin"/>
      <bottom style="thin"/>
    </border>
    <border>
      <left style="thin"/>
      <right style="thin"/>
      <top style="thin"/>
      <bottom style="dashed"/>
    </border>
    <border>
      <left style="thin"/>
      <right style="hair"/>
      <top style="thin"/>
      <bottom style="dashed"/>
    </border>
    <border>
      <left style="thin"/>
      <right style="thin"/>
      <top style="dashed"/>
      <bottom style="dashed"/>
    </border>
    <border>
      <left style="thin"/>
      <right style="hair"/>
      <top style="dashed"/>
      <bottom style="dashed"/>
    </border>
    <border>
      <left style="thin"/>
      <right style="thin"/>
      <top style="dashed"/>
      <bottom style="thin"/>
    </border>
    <border>
      <left style="thin"/>
      <right style="hair"/>
      <top style="dashed"/>
      <bottom style="thin"/>
    </border>
    <border>
      <left>
        <color indexed="63"/>
      </left>
      <right style="thin"/>
      <top style="dashed"/>
      <bottom style="dashed"/>
    </border>
    <border>
      <left style="hair"/>
      <right style="hair"/>
      <top style="thin"/>
      <bottom style="dashed"/>
    </border>
    <border>
      <left style="hair"/>
      <right style="hair"/>
      <top style="dashed"/>
      <bottom style="dashed"/>
    </border>
    <border>
      <left style="hair"/>
      <right style="hair"/>
      <top style="dashed"/>
      <bottom style="thin"/>
    </border>
    <border>
      <left>
        <color indexed="63"/>
      </left>
      <right style="thin"/>
      <top style="thin"/>
      <bottom style="dashed"/>
    </border>
    <border>
      <left>
        <color indexed="63"/>
      </left>
      <right style="thin"/>
      <top style="dashed"/>
      <bottom style="thin"/>
    </border>
    <border>
      <left style="hair"/>
      <right>
        <color indexed="63"/>
      </right>
      <top style="thin"/>
      <bottom style="dotted"/>
    </border>
    <border>
      <left style="hair"/>
      <right>
        <color indexed="63"/>
      </right>
      <top style="dotted"/>
      <bottom style="dotted"/>
    </border>
    <border>
      <left style="hair"/>
      <right>
        <color indexed="63"/>
      </right>
      <top>
        <color indexed="63"/>
      </top>
      <bottom style="dotted"/>
    </border>
    <border>
      <left style="hair"/>
      <right>
        <color indexed="63"/>
      </right>
      <top style="dotted"/>
      <bottom style="thin"/>
    </border>
    <border>
      <left style="hair"/>
      <right>
        <color indexed="63"/>
      </right>
      <top>
        <color indexed="63"/>
      </top>
      <bottom>
        <color indexed="63"/>
      </bottom>
    </border>
    <border>
      <left style="hair"/>
      <right style="hair"/>
      <top style="thin"/>
      <bottom>
        <color indexed="63"/>
      </bottom>
    </border>
    <border>
      <left style="hair"/>
      <right>
        <color indexed="63"/>
      </right>
      <top style="dotted"/>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dotted"/>
    </border>
    <border>
      <left style="thin"/>
      <right>
        <color indexed="63"/>
      </right>
      <top>
        <color indexed="63"/>
      </top>
      <bottom>
        <color indexed="63"/>
      </bottom>
    </border>
    <border>
      <left>
        <color indexed="63"/>
      </left>
      <right style="hair"/>
      <top style="dotted"/>
      <bottom style="dotted"/>
    </border>
    <border>
      <left>
        <color indexed="63"/>
      </left>
      <right style="hair"/>
      <top style="dotted"/>
      <bottom>
        <color indexed="63"/>
      </bottom>
    </border>
    <border>
      <left>
        <color indexed="63"/>
      </left>
      <right style="hair"/>
      <top style="thin"/>
      <bottom style="dotted"/>
    </border>
    <border>
      <left>
        <color indexed="63"/>
      </left>
      <right style="hair"/>
      <top style="dotted"/>
      <bottom style="thin"/>
    </border>
    <border>
      <left>
        <color indexed="63"/>
      </left>
      <right style="hair"/>
      <top>
        <color indexed="63"/>
      </top>
      <bottom>
        <color indexed="63"/>
      </bottom>
    </border>
    <border>
      <left style="thin"/>
      <right style="hair"/>
      <top style="dotted"/>
      <bottom style="double"/>
    </border>
    <border>
      <left style="hair"/>
      <right style="hair"/>
      <top style="dotted"/>
      <bottom style="double"/>
    </border>
    <border>
      <left style="hair"/>
      <right style="thin"/>
      <top style="dotted"/>
      <bottom style="double"/>
    </border>
    <border>
      <left>
        <color indexed="63"/>
      </left>
      <right style="hair"/>
      <top style="dotted"/>
      <bottom style="double"/>
    </border>
    <border>
      <left style="hair"/>
      <right>
        <color indexed="63"/>
      </right>
      <top style="dotted"/>
      <bottom style="double"/>
    </border>
    <border>
      <left style="dotted"/>
      <right style="hair"/>
      <top style="dotted"/>
      <bottom style="double"/>
    </border>
    <border>
      <left>
        <color indexed="63"/>
      </left>
      <right style="hair"/>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color indexed="63"/>
      </right>
      <top style="thin"/>
      <bottom style="double"/>
    </border>
    <border>
      <left style="thin"/>
      <right>
        <color indexed="63"/>
      </right>
      <top style="thin"/>
      <bottom style="double"/>
    </border>
    <border>
      <left style="dotted"/>
      <right style="hair"/>
      <top style="thin"/>
      <bottom style="double"/>
    </border>
    <border>
      <left style="thin"/>
      <right style="thin"/>
      <top style="thin"/>
      <bottom style="double"/>
    </border>
    <border>
      <left style="thin"/>
      <right>
        <color indexed="63"/>
      </right>
      <top style="double"/>
      <bottom style="thin"/>
    </border>
    <border>
      <left style="dotted"/>
      <right style="hair"/>
      <top style="double"/>
      <bottom style="thin"/>
    </border>
    <border>
      <left>
        <color indexed="63"/>
      </left>
      <right>
        <color indexed="63"/>
      </right>
      <top style="double"/>
      <bottom style="medium"/>
    </border>
    <border>
      <left>
        <color indexed="63"/>
      </left>
      <right>
        <color indexed="63"/>
      </right>
      <top style="medium"/>
      <bottom style="thin"/>
    </border>
    <border>
      <left style="medium"/>
      <right>
        <color indexed="63"/>
      </right>
      <top style="medium"/>
      <bottom style="thin"/>
    </border>
    <border>
      <left>
        <color indexed="63"/>
      </left>
      <right>
        <color indexed="63"/>
      </right>
      <top>
        <color indexed="63"/>
      </top>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thin"/>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double"/>
    </border>
    <border>
      <left style="hair"/>
      <right style="medium"/>
      <top style="double"/>
      <bottom style="hair"/>
    </border>
    <border>
      <left style="hair"/>
      <right style="medium"/>
      <top style="hair"/>
      <bottom style="hair"/>
    </border>
    <border>
      <left style="hair"/>
      <right style="medium"/>
      <top style="thin"/>
      <bottom style="hair"/>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color indexed="63"/>
      </left>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medium"/>
      <right>
        <color indexed="63"/>
      </right>
      <top style="double"/>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medium"/>
      <right>
        <color indexed="63"/>
      </right>
      <top>
        <color indexed="63"/>
      </top>
      <bottom style="double"/>
    </border>
    <border>
      <left style="thin"/>
      <right>
        <color indexed="63"/>
      </right>
      <top style="thin"/>
      <bottom>
        <color indexed="63"/>
      </bottom>
    </border>
    <border>
      <left>
        <color indexed="63"/>
      </left>
      <right style="thin"/>
      <top>
        <color indexed="63"/>
      </top>
      <bottom>
        <color indexed="63"/>
      </bottom>
    </border>
    <border>
      <left style="dotted"/>
      <right style="thin"/>
      <top style="dotted"/>
      <bottom>
        <color indexed="63"/>
      </bottom>
    </border>
    <border>
      <left style="double"/>
      <right style="thin"/>
      <top style="thin"/>
      <bottom style="dotted"/>
    </border>
    <border>
      <left style="double"/>
      <right style="thin"/>
      <top style="dotted"/>
      <bottom>
        <color indexed="63"/>
      </bottom>
    </border>
    <border>
      <left style="double"/>
      <right style="thin"/>
      <top>
        <color indexed="63"/>
      </top>
      <bottom style="dotted"/>
    </border>
    <border>
      <left style="double"/>
      <right style="thin"/>
      <top style="dotted"/>
      <bottom style="dotted"/>
    </border>
    <border>
      <left style="double"/>
      <right style="thin"/>
      <top style="dotted"/>
      <bottom style="thin"/>
    </border>
    <border>
      <left style="double"/>
      <right style="thin"/>
      <top>
        <color indexed="63"/>
      </top>
      <bottom>
        <color indexed="63"/>
      </bottom>
    </border>
    <border>
      <left style="double"/>
      <right style="thin"/>
      <top style="thin"/>
      <bottom>
        <color indexed="63"/>
      </bottom>
    </border>
    <border>
      <left style="double"/>
      <right style="thin"/>
      <top>
        <color indexed="63"/>
      </top>
      <bottom style="thin"/>
    </border>
    <border>
      <left style="hair"/>
      <right>
        <color indexed="63"/>
      </right>
      <top style="thin"/>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bottom style="hair"/>
    </border>
    <border>
      <left style="dotted"/>
      <right style="hair"/>
      <top style="thin"/>
      <bottom style="hair"/>
    </border>
    <border>
      <left style="thin"/>
      <right style="dotted"/>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hair"/>
      <top style="thin"/>
      <bottom>
        <color indexed="63"/>
      </bottom>
    </border>
    <border>
      <left style="dotted"/>
      <right>
        <color indexed="63"/>
      </right>
      <top style="thin"/>
      <bottom style="hair"/>
    </border>
    <border>
      <left style="thin"/>
      <right style="thin"/>
      <top>
        <color indexed="63"/>
      </top>
      <bottom style="double"/>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thin"/>
      <right style="dotted"/>
      <top>
        <color indexed="63"/>
      </top>
      <bottom>
        <color indexed="63"/>
      </bottom>
    </border>
    <border>
      <left style="hair"/>
      <right style="thin"/>
      <top style="hair"/>
      <bottom>
        <color indexed="63"/>
      </bottom>
    </border>
    <border>
      <left style="hair"/>
      <right style="hair"/>
      <top style="hair"/>
      <bottom>
        <color indexed="63"/>
      </bottom>
    </border>
    <border>
      <left style="dotted"/>
      <right style="hair"/>
      <top style="hair"/>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dotted"/>
      <right style="thin"/>
      <top style="thin"/>
      <bottom>
        <color indexed="63"/>
      </bottom>
    </border>
    <border>
      <left style="dotted"/>
      <right style="thin"/>
      <top>
        <color indexed="63"/>
      </top>
      <bottom>
        <color indexed="63"/>
      </bottom>
    </border>
    <border>
      <left style="dotted"/>
      <right style="dotted"/>
      <top style="thin"/>
      <bottom style="thin"/>
    </border>
    <border>
      <left style="dotted"/>
      <right style="dotted"/>
      <top style="thin"/>
      <bottom>
        <color indexed="63"/>
      </bottom>
    </border>
    <border>
      <left style="dotted"/>
      <right style="dotted"/>
      <top>
        <color indexed="63"/>
      </top>
      <bottom>
        <color indexed="63"/>
      </bottom>
    </border>
    <border>
      <left style="thin"/>
      <right style="dotted"/>
      <top style="thin"/>
      <bottom style="thin"/>
    </border>
    <border>
      <left style="thin"/>
      <right>
        <color indexed="63"/>
      </right>
      <top style="double"/>
      <bottom style="medium"/>
    </border>
    <border>
      <left>
        <color indexed="63"/>
      </left>
      <right style="thin"/>
      <top style="double"/>
      <bottom style="medium"/>
    </border>
    <border>
      <left style="dotted"/>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56"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37" fillId="4" borderId="0" applyNumberFormat="0" applyBorder="0" applyAlignment="0" applyProtection="0"/>
  </cellStyleXfs>
  <cellXfs count="1467">
    <xf numFmtId="0" fontId="0" fillId="0" borderId="0" xfId="0"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xf>
    <xf numFmtId="0" fontId="5" fillId="0" borderId="18" xfId="0" applyFont="1" applyFill="1" applyBorder="1" applyAlignment="1">
      <alignment horizontal="center" vertical="center"/>
    </xf>
    <xf numFmtId="0" fontId="0" fillId="0" borderId="0" xfId="0" applyFont="1" applyFill="1" applyBorder="1" applyAlignment="1">
      <alignment/>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left" vertical="center"/>
    </xf>
    <xf numFmtId="0" fontId="0" fillId="0" borderId="0" xfId="0" applyFont="1" applyFill="1" applyAlignment="1">
      <alignment/>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9" xfId="0" applyFont="1" applyFill="1" applyBorder="1" applyAlignment="1">
      <alignment horizontal="center" vertical="distributed" textRotation="255" wrapText="1"/>
    </xf>
    <xf numFmtId="0" fontId="0" fillId="0" borderId="0" xfId="0" applyFont="1" applyFill="1" applyBorder="1" applyAlignment="1">
      <alignment horizontal="center" vertical="center"/>
    </xf>
    <xf numFmtId="0" fontId="5" fillId="0" borderId="30" xfId="0" applyFont="1" applyFill="1" applyBorder="1" applyAlignment="1">
      <alignment horizontal="center" vertical="center"/>
    </xf>
    <xf numFmtId="38" fontId="7" fillId="0" borderId="0" xfId="49" applyFont="1" applyFill="1" applyBorder="1" applyAlignment="1">
      <alignment horizontal="right" vertical="center"/>
    </xf>
    <xf numFmtId="0" fontId="5" fillId="0" borderId="0" xfId="0" applyFont="1" applyFill="1" applyAlignment="1">
      <alignment/>
    </xf>
    <xf numFmtId="0" fontId="5" fillId="0" borderId="0" xfId="0" applyFont="1" applyFill="1" applyBorder="1" applyAlignment="1">
      <alignment horizontal="center" vertical="center" shrinkToFit="1"/>
    </xf>
    <xf numFmtId="49" fontId="2" fillId="0" borderId="0" xfId="0" applyNumberFormat="1" applyFont="1" applyFill="1" applyBorder="1" applyAlignment="1">
      <alignment horizontal="center" vertical="center" wrapText="1"/>
    </xf>
    <xf numFmtId="0" fontId="5" fillId="0" borderId="0" xfId="0" applyFont="1" applyFill="1" applyAlignment="1">
      <alignment horizontal="left"/>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36" xfId="0" applyFont="1" applyFill="1" applyBorder="1" applyAlignment="1">
      <alignment horizontal="distributed" vertical="center"/>
    </xf>
    <xf numFmtId="0" fontId="5" fillId="0" borderId="38" xfId="0" applyFont="1" applyFill="1" applyBorder="1" applyAlignment="1">
      <alignment/>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40" xfId="0" applyFont="1" applyFill="1" applyBorder="1" applyAlignment="1">
      <alignment horizontal="left" vertical="center"/>
    </xf>
    <xf numFmtId="0" fontId="5" fillId="0" borderId="41" xfId="0" applyFont="1" applyFill="1" applyBorder="1" applyAlignment="1">
      <alignment horizontal="center" vertical="center"/>
    </xf>
    <xf numFmtId="17" fontId="5" fillId="0" borderId="0" xfId="0" applyNumberFormat="1" applyFont="1" applyFill="1" applyAlignment="1">
      <alignment/>
    </xf>
    <xf numFmtId="0" fontId="5" fillId="0" borderId="0" xfId="0" applyFont="1" applyFill="1" applyBorder="1" applyAlignment="1">
      <alignment horizontal="center" vertical="center"/>
    </xf>
    <xf numFmtId="0" fontId="5" fillId="0" borderId="0" xfId="0" applyFont="1" applyFill="1" applyAlignment="1">
      <alignment horizontal="left" vertical="center" indent="1"/>
    </xf>
    <xf numFmtId="0" fontId="5" fillId="0" borderId="0" xfId="0" applyFont="1" applyFill="1" applyAlignment="1">
      <alignment horizontal="center"/>
    </xf>
    <xf numFmtId="38" fontId="5"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vertical="center"/>
    </xf>
    <xf numFmtId="38" fontId="7" fillId="0" borderId="0" xfId="0" applyNumberFormat="1" applyFont="1" applyFill="1" applyAlignment="1">
      <alignment/>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vertical="center"/>
    </xf>
    <xf numFmtId="0" fontId="0" fillId="0" borderId="0" xfId="0" applyNumberFormat="1" applyFont="1" applyFill="1" applyBorder="1" applyAlignment="1">
      <alignment horizontal="center" vertical="center"/>
    </xf>
    <xf numFmtId="0" fontId="5" fillId="0" borderId="11" xfId="0" applyFont="1" applyFill="1" applyBorder="1" applyAlignment="1">
      <alignment horizontal="right" vertical="center"/>
    </xf>
    <xf numFmtId="0" fontId="5" fillId="0" borderId="13" xfId="0" applyFont="1" applyFill="1" applyBorder="1" applyAlignment="1">
      <alignment horizontal="right" vertical="center"/>
    </xf>
    <xf numFmtId="38" fontId="5" fillId="0" borderId="10" xfId="49" applyFont="1" applyFill="1" applyBorder="1" applyAlignment="1">
      <alignment vertical="center"/>
    </xf>
    <xf numFmtId="0" fontId="5" fillId="0" borderId="42" xfId="0" applyFont="1" applyFill="1" applyBorder="1" applyAlignment="1">
      <alignment horizontal="right"/>
    </xf>
    <xf numFmtId="0" fontId="19" fillId="0" borderId="0" xfId="0" applyFont="1" applyFill="1" applyBorder="1" applyAlignment="1">
      <alignment/>
    </xf>
    <xf numFmtId="0" fontId="5" fillId="0" borderId="28" xfId="0" applyFont="1" applyFill="1" applyBorder="1" applyAlignment="1">
      <alignment horizontal="right" vertical="center"/>
    </xf>
    <xf numFmtId="0" fontId="5" fillId="0" borderId="26" xfId="0" applyFont="1" applyFill="1" applyBorder="1" applyAlignment="1">
      <alignment horizontal="right" vertical="center"/>
    </xf>
    <xf numFmtId="0" fontId="0" fillId="0" borderId="0" xfId="0" applyFont="1" applyFill="1" applyAlignment="1">
      <alignment/>
    </xf>
    <xf numFmtId="0" fontId="5" fillId="0" borderId="19" xfId="0" applyFont="1" applyFill="1" applyBorder="1" applyAlignment="1">
      <alignment horizontal="distributed" vertical="center"/>
    </xf>
    <xf numFmtId="0" fontId="5" fillId="0" borderId="30" xfId="0" applyFont="1" applyFill="1" applyBorder="1" applyAlignment="1">
      <alignment horizontal="distributed" vertical="center"/>
    </xf>
    <xf numFmtId="0" fontId="0" fillId="0" borderId="0" xfId="0" applyFont="1" applyFill="1" applyAlignment="1">
      <alignment/>
    </xf>
    <xf numFmtId="0" fontId="5" fillId="0" borderId="40" xfId="0" applyFont="1" applyFill="1" applyBorder="1" applyAlignment="1">
      <alignment horizontal="center" vertical="center" wrapText="1"/>
    </xf>
    <xf numFmtId="0" fontId="5" fillId="0" borderId="33" xfId="0" applyFont="1" applyFill="1" applyBorder="1" applyAlignment="1">
      <alignment horizontal="distributed" vertical="center"/>
    </xf>
    <xf numFmtId="0" fontId="5" fillId="0" borderId="22" xfId="0" applyFont="1" applyFill="1" applyBorder="1" applyAlignment="1">
      <alignment horizontal="distributed" vertical="center"/>
    </xf>
    <xf numFmtId="49" fontId="5" fillId="0" borderId="0" xfId="0" applyNumberFormat="1" applyFont="1" applyFill="1" applyAlignment="1">
      <alignment/>
    </xf>
    <xf numFmtId="0" fontId="11"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5" fillId="0" borderId="30" xfId="0" applyFont="1" applyFill="1" applyBorder="1" applyAlignment="1">
      <alignment horizontal="center" vertical="center" wrapText="1"/>
    </xf>
    <xf numFmtId="0" fontId="5" fillId="0" borderId="19" xfId="0" applyFont="1" applyFill="1" applyBorder="1" applyAlignment="1">
      <alignment vertical="center"/>
    </xf>
    <xf numFmtId="38" fontId="5" fillId="0" borderId="16" xfId="49" applyFont="1" applyFill="1" applyBorder="1" applyAlignment="1">
      <alignment horizontal="right"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38" fontId="5" fillId="0" borderId="11" xfId="49" applyFont="1" applyFill="1" applyBorder="1" applyAlignment="1">
      <alignment horizontal="right" vertical="center"/>
    </xf>
    <xf numFmtId="0" fontId="5" fillId="0" borderId="16" xfId="0" applyFont="1" applyFill="1" applyBorder="1" applyAlignment="1">
      <alignment horizontal="right" vertical="center"/>
    </xf>
    <xf numFmtId="38" fontId="5" fillId="0" borderId="10" xfId="49" applyFont="1" applyFill="1" applyBorder="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0" xfId="0" applyFont="1" applyFill="1" applyBorder="1" applyAlignment="1">
      <alignment horizontal="center" vertical="center"/>
    </xf>
    <xf numFmtId="0" fontId="38"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3" fillId="0" borderId="0" xfId="0" applyFont="1" applyFill="1" applyAlignment="1">
      <alignment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49" fontId="5" fillId="0" borderId="16" xfId="0" applyNumberFormat="1" applyFont="1" applyFill="1" applyBorder="1" applyAlignment="1">
      <alignment horizontal="center" vertical="center"/>
    </xf>
    <xf numFmtId="3" fontId="5" fillId="0" borderId="34" xfId="0" applyNumberFormat="1" applyFont="1" applyFill="1" applyBorder="1" applyAlignment="1">
      <alignment horizontal="right" vertical="center"/>
    </xf>
    <xf numFmtId="0" fontId="5" fillId="0" borderId="34" xfId="0" applyFont="1" applyFill="1" applyBorder="1" applyAlignment="1">
      <alignment vertical="center"/>
    </xf>
    <xf numFmtId="0" fontId="5" fillId="0" borderId="16" xfId="0" applyFont="1" applyFill="1" applyBorder="1" applyAlignment="1">
      <alignment vertical="center"/>
    </xf>
    <xf numFmtId="49" fontId="5" fillId="0" borderId="11" xfId="0" applyNumberFormat="1" applyFont="1" applyFill="1" applyBorder="1" applyAlignment="1">
      <alignment horizontal="center"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34" xfId="0" applyFont="1" applyFill="1" applyBorder="1" applyAlignment="1">
      <alignment horizontal="right" vertical="center"/>
    </xf>
    <xf numFmtId="0" fontId="6" fillId="0" borderId="34"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3" fontId="5" fillId="0" borderId="10" xfId="0" applyNumberFormat="1" applyFont="1" applyFill="1" applyBorder="1" applyAlignment="1">
      <alignment horizontal="right" vertical="center"/>
    </xf>
    <xf numFmtId="0" fontId="5" fillId="0" borderId="19"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12" xfId="0"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49" fontId="5" fillId="0" borderId="13" xfId="0" applyNumberFormat="1" applyFont="1" applyFill="1" applyBorder="1" applyAlignment="1">
      <alignment horizontal="center" vertical="center"/>
    </xf>
    <xf numFmtId="0" fontId="5" fillId="0" borderId="20" xfId="0" applyFont="1" applyFill="1" applyBorder="1" applyAlignment="1">
      <alignment horizontal="right" vertical="center"/>
    </xf>
    <xf numFmtId="49" fontId="5" fillId="0" borderId="21"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7" fillId="0" borderId="10" xfId="0" applyFont="1" applyFill="1" applyBorder="1" applyAlignment="1">
      <alignment horizontal="center" vertical="center"/>
    </xf>
    <xf numFmtId="38" fontId="5" fillId="0" borderId="34" xfId="49" applyFont="1" applyFill="1" applyBorder="1" applyAlignment="1">
      <alignment horizontal="right" vertical="center"/>
    </xf>
    <xf numFmtId="0" fontId="5" fillId="0" borderId="11"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38" fontId="5" fillId="0" borderId="28" xfId="49" applyFont="1" applyFill="1" applyBorder="1" applyAlignment="1">
      <alignment horizontal="right" vertical="center"/>
    </xf>
    <xf numFmtId="0" fontId="19" fillId="0" borderId="0" xfId="0" applyFont="1" applyFill="1" applyAlignment="1">
      <alignment/>
    </xf>
    <xf numFmtId="0" fontId="19" fillId="0" borderId="0" xfId="0" applyFont="1" applyFill="1" applyBorder="1" applyAlignment="1">
      <alignment horizontal="left"/>
    </xf>
    <xf numFmtId="0" fontId="42" fillId="0" borderId="0" xfId="0" applyFont="1" applyFill="1" applyBorder="1" applyAlignment="1">
      <alignment/>
    </xf>
    <xf numFmtId="0" fontId="42" fillId="0" borderId="0" xfId="0" applyFont="1" applyFill="1" applyAlignment="1">
      <alignment/>
    </xf>
    <xf numFmtId="0" fontId="5" fillId="0" borderId="42" xfId="0" applyFont="1" applyFill="1" applyBorder="1" applyAlignment="1">
      <alignment horizontal="center" vertical="center" wrapText="1"/>
    </xf>
    <xf numFmtId="38" fontId="5" fillId="0" borderId="50" xfId="49" applyFont="1" applyFill="1" applyBorder="1" applyAlignment="1">
      <alignment horizontal="right" vertical="center"/>
    </xf>
    <xf numFmtId="0" fontId="5" fillId="0" borderId="51"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3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36" xfId="0" applyFont="1" applyFill="1" applyBorder="1" applyAlignment="1">
      <alignment horizontal="center" vertical="center"/>
    </xf>
    <xf numFmtId="0" fontId="43" fillId="0" borderId="40"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horizontal="center" vertical="center"/>
    </xf>
    <xf numFmtId="0" fontId="0" fillId="0" borderId="0" xfId="62" applyFont="1">
      <alignment vertical="center"/>
      <protection/>
    </xf>
    <xf numFmtId="0" fontId="0" fillId="0" borderId="0" xfId="62">
      <alignment vertical="center"/>
      <protection/>
    </xf>
    <xf numFmtId="0" fontId="7" fillId="0" borderId="0" xfId="62" applyFont="1" applyFill="1" applyAlignment="1">
      <alignment horizontal="right" vertical="center"/>
      <protection/>
    </xf>
    <xf numFmtId="0" fontId="0" fillId="0" borderId="0" xfId="62" applyFont="1" applyAlignment="1">
      <alignment horizontal="center" vertical="center"/>
      <protection/>
    </xf>
    <xf numFmtId="0" fontId="0" fillId="0" borderId="0" xfId="62" applyFont="1" applyAlignment="1">
      <alignment horizontal="right" vertical="center"/>
      <protection/>
    </xf>
    <xf numFmtId="0" fontId="0" fillId="0" borderId="24" xfId="62" applyFont="1" applyBorder="1" applyAlignment="1">
      <alignment horizontal="center" vertical="center"/>
      <protection/>
    </xf>
    <xf numFmtId="195" fontId="0" fillId="0" borderId="24" xfId="62" applyNumberFormat="1" applyFont="1" applyBorder="1" applyAlignment="1">
      <alignment horizontal="right" vertical="center"/>
      <protection/>
    </xf>
    <xf numFmtId="0" fontId="0" fillId="0" borderId="0" xfId="62" applyFont="1" applyAlignment="1">
      <alignment horizontal="left" vertical="center"/>
      <protection/>
    </xf>
    <xf numFmtId="0" fontId="0" fillId="0" borderId="24" xfId="62" applyFont="1" applyBorder="1">
      <alignment vertical="center"/>
      <protection/>
    </xf>
    <xf numFmtId="195" fontId="0" fillId="0" borderId="24" xfId="62" applyNumberFormat="1" applyFont="1" applyFill="1" applyBorder="1" applyAlignment="1">
      <alignment horizontal="right" vertical="center"/>
      <protection/>
    </xf>
    <xf numFmtId="0" fontId="0" fillId="0" borderId="0" xfId="62" applyFill="1">
      <alignment vertical="center"/>
      <protection/>
    </xf>
    <xf numFmtId="0" fontId="2" fillId="0" borderId="0" xfId="62" applyFont="1" applyFill="1">
      <alignment vertical="center"/>
      <protection/>
    </xf>
    <xf numFmtId="0" fontId="2" fillId="0" borderId="0" xfId="62" applyFont="1" applyFill="1" applyAlignment="1">
      <alignment horizontal="left" vertical="center"/>
      <protection/>
    </xf>
    <xf numFmtId="0" fontId="0" fillId="0" borderId="24" xfId="62" applyFont="1" applyFill="1" applyBorder="1" applyAlignment="1">
      <alignment horizontal="center" vertical="center"/>
      <protection/>
    </xf>
    <xf numFmtId="0" fontId="0" fillId="0" borderId="24" xfId="62" applyBorder="1">
      <alignment vertical="center"/>
      <protection/>
    </xf>
    <xf numFmtId="0" fontId="2" fillId="0" borderId="24" xfId="62" applyFont="1" applyFill="1" applyBorder="1" applyAlignment="1">
      <alignment horizontal="center" vertical="center"/>
      <protection/>
    </xf>
    <xf numFmtId="0" fontId="0" fillId="0" borderId="24" xfId="62" applyFill="1" applyBorder="1" applyAlignment="1">
      <alignment horizontal="center" vertical="center"/>
      <protection/>
    </xf>
    <xf numFmtId="0" fontId="2" fillId="0" borderId="24" xfId="62" applyFont="1" applyFill="1" applyBorder="1" applyAlignment="1">
      <alignment horizontal="left" vertical="center"/>
      <protection/>
    </xf>
    <xf numFmtId="0" fontId="0" fillId="0" borderId="24" xfId="62" applyFill="1" applyBorder="1">
      <alignment vertical="center"/>
      <protection/>
    </xf>
    <xf numFmtId="195" fontId="0" fillId="0" borderId="24" xfId="62" applyNumberFormat="1" applyFont="1" applyFill="1" applyBorder="1">
      <alignment vertical="center"/>
      <protection/>
    </xf>
    <xf numFmtId="0" fontId="17" fillId="0" borderId="0" xfId="0" applyFont="1" applyFill="1" applyBorder="1" applyAlignment="1">
      <alignment horizontal="center" vertical="center"/>
    </xf>
    <xf numFmtId="0" fontId="5" fillId="0" borderId="40" xfId="0" applyFont="1" applyFill="1" applyBorder="1" applyAlignment="1">
      <alignment horizontal="distributed" vertical="center" wrapText="1"/>
    </xf>
    <xf numFmtId="0" fontId="5" fillId="0" borderId="30" xfId="0" applyFont="1" applyFill="1" applyBorder="1" applyAlignment="1">
      <alignment horizontal="distributed" vertical="center" wrapText="1"/>
    </xf>
    <xf numFmtId="0" fontId="5" fillId="0" borderId="30" xfId="0" applyFont="1" applyFill="1" applyBorder="1" applyAlignment="1">
      <alignment horizontal="center" vertical="center"/>
    </xf>
    <xf numFmtId="0" fontId="7" fillId="0" borderId="28" xfId="0" applyFont="1" applyFill="1" applyBorder="1" applyAlignment="1">
      <alignment horizontal="center" vertical="center"/>
    </xf>
    <xf numFmtId="0" fontId="5" fillId="0" borderId="52" xfId="0" applyFont="1" applyFill="1" applyBorder="1" applyAlignment="1">
      <alignment horizontal="distributed" vertical="center"/>
    </xf>
    <xf numFmtId="49" fontId="5" fillId="0" borderId="50" xfId="0" applyNumberFormat="1" applyFont="1" applyFill="1" applyBorder="1" applyAlignment="1">
      <alignment horizontal="center" vertical="center"/>
    </xf>
    <xf numFmtId="38" fontId="5" fillId="0" borderId="49" xfId="49" applyFont="1" applyFill="1" applyBorder="1" applyAlignment="1">
      <alignment horizontal="right" vertical="center"/>
    </xf>
    <xf numFmtId="0" fontId="5" fillId="0" borderId="50" xfId="0" applyFont="1" applyFill="1" applyBorder="1" applyAlignment="1">
      <alignment horizontal="right" vertical="center"/>
    </xf>
    <xf numFmtId="0" fontId="5" fillId="0" borderId="52" xfId="0" applyFont="1" applyFill="1" applyBorder="1" applyAlignment="1">
      <alignment horizontal="center" vertical="center"/>
    </xf>
    <xf numFmtId="0" fontId="5" fillId="0" borderId="53" xfId="0" applyNumberFormat="1" applyFont="1" applyFill="1" applyBorder="1" applyAlignment="1">
      <alignment horizontal="center" vertical="center"/>
    </xf>
    <xf numFmtId="0" fontId="5" fillId="0" borderId="53" xfId="0" applyFont="1" applyFill="1" applyBorder="1" applyAlignment="1">
      <alignment horizontal="center" vertical="center"/>
    </xf>
    <xf numFmtId="38" fontId="5" fillId="0" borderId="45" xfId="49" applyFont="1" applyFill="1" applyBorder="1" applyAlignment="1">
      <alignment horizontal="right" vertical="center"/>
    </xf>
    <xf numFmtId="0" fontId="5" fillId="0" borderId="53" xfId="0" applyFont="1" applyFill="1" applyBorder="1" applyAlignment="1">
      <alignment horizontal="right" vertical="center"/>
    </xf>
    <xf numFmtId="0" fontId="5" fillId="0" borderId="45" xfId="0" applyFont="1" applyFill="1" applyBorder="1" applyAlignment="1">
      <alignment horizontal="right" vertical="center"/>
    </xf>
    <xf numFmtId="0" fontId="5" fillId="0" borderId="54"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45" xfId="0" applyFont="1" applyFill="1" applyBorder="1" applyAlignment="1">
      <alignment horizontal="center" vertical="center" shrinkToFi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22"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32" xfId="0" applyFont="1" applyFill="1" applyBorder="1" applyAlignment="1">
      <alignment horizontal="distributed" vertical="center" wrapText="1"/>
    </xf>
    <xf numFmtId="0" fontId="7" fillId="0" borderId="0" xfId="0" applyFont="1" applyFill="1" applyBorder="1" applyAlignment="1">
      <alignment/>
    </xf>
    <xf numFmtId="0" fontId="5" fillId="0" borderId="0" xfId="0" applyFont="1" applyFill="1" applyBorder="1" applyAlignment="1">
      <alignment horizontal="left" vertical="center" wrapText="1"/>
    </xf>
    <xf numFmtId="0" fontId="17" fillId="0" borderId="0" xfId="0" applyFont="1" applyFill="1" applyBorder="1" applyAlignment="1">
      <alignment horizontal="right" vertical="center"/>
    </xf>
    <xf numFmtId="0" fontId="0" fillId="0" borderId="0" xfId="0" applyFont="1" applyFill="1" applyBorder="1" applyAlignment="1">
      <alignment horizontal="right"/>
    </xf>
    <xf numFmtId="0" fontId="19" fillId="0" borderId="0" xfId="0" applyFont="1" applyFill="1" applyBorder="1" applyAlignment="1">
      <alignment horizontal="right"/>
    </xf>
    <xf numFmtId="0" fontId="42" fillId="0" borderId="0" xfId="0" applyFont="1" applyFill="1" applyBorder="1" applyAlignment="1">
      <alignment horizontal="right"/>
    </xf>
    <xf numFmtId="0" fontId="0" fillId="0" borderId="0" xfId="0" applyFont="1" applyFill="1" applyAlignment="1">
      <alignment horizontal="right"/>
    </xf>
    <xf numFmtId="0" fontId="18" fillId="0" borderId="0" xfId="0" applyFont="1" applyFill="1" applyAlignment="1">
      <alignment horizontal="center" vertical="center"/>
    </xf>
    <xf numFmtId="0" fontId="7" fillId="0" borderId="42" xfId="0" applyFont="1" applyFill="1" applyBorder="1" applyAlignment="1">
      <alignment horizontal="right" vertical="center"/>
    </xf>
    <xf numFmtId="0" fontId="5" fillId="0" borderId="58" xfId="0" applyFont="1" applyFill="1" applyBorder="1" applyAlignment="1">
      <alignment horizontal="center" vertical="center"/>
    </xf>
    <xf numFmtId="0" fontId="5" fillId="0" borderId="41" xfId="0" applyFont="1" applyFill="1" applyBorder="1" applyAlignment="1">
      <alignment horizontal="left" vertical="center" wrapText="1"/>
    </xf>
    <xf numFmtId="0" fontId="7" fillId="0" borderId="42" xfId="0" applyFont="1" applyFill="1" applyBorder="1" applyAlignment="1">
      <alignment horizontal="center" vertical="center"/>
    </xf>
    <xf numFmtId="0" fontId="16" fillId="0" borderId="59" xfId="0" applyFont="1" applyFill="1" applyBorder="1" applyAlignment="1">
      <alignment horizontal="center" vertical="center" wrapText="1" shrinkToFit="1"/>
    </xf>
    <xf numFmtId="0" fontId="6" fillId="0" borderId="60" xfId="0"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43" fillId="0" borderId="73" xfId="0" applyFont="1" applyFill="1" applyBorder="1" applyAlignment="1">
      <alignment horizontal="center" vertical="center"/>
    </xf>
    <xf numFmtId="0" fontId="43" fillId="0" borderId="74" xfId="0" applyFont="1" applyFill="1" applyBorder="1" applyAlignment="1">
      <alignment horizontal="center" vertical="center"/>
    </xf>
    <xf numFmtId="0" fontId="43" fillId="0" borderId="69" xfId="0" applyFont="1" applyFill="1" applyBorder="1" applyAlignment="1">
      <alignment horizontal="center" vertical="center"/>
    </xf>
    <xf numFmtId="0" fontId="43" fillId="0" borderId="70"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71" xfId="0" applyFont="1" applyFill="1" applyBorder="1" applyAlignment="1">
      <alignment horizontal="center" vertical="center"/>
    </xf>
    <xf numFmtId="0" fontId="43" fillId="0" borderId="72"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64" xfId="0" applyFont="1" applyFill="1" applyBorder="1" applyAlignment="1">
      <alignment horizontal="left" vertical="center"/>
    </xf>
    <xf numFmtId="0" fontId="5" fillId="0" borderId="70" xfId="0" applyFont="1" applyFill="1" applyBorder="1" applyAlignment="1">
      <alignment horizontal="left" vertical="center" indent="1"/>
    </xf>
    <xf numFmtId="0" fontId="5" fillId="0" borderId="70" xfId="0" applyFont="1" applyFill="1" applyBorder="1" applyAlignment="1">
      <alignment horizontal="left" vertical="center"/>
    </xf>
    <xf numFmtId="0" fontId="5" fillId="0" borderId="66"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4" xfId="0" applyFont="1" applyFill="1" applyBorder="1" applyAlignment="1">
      <alignment horizontal="right" vertical="center" wrapText="1"/>
    </xf>
    <xf numFmtId="0" fontId="5" fillId="0" borderId="64"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4" xfId="0" applyFont="1" applyFill="1" applyBorder="1" applyAlignment="1">
      <alignment horizontal="right"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3" xfId="0" applyFont="1" applyFill="1" applyBorder="1" applyAlignment="1">
      <alignment vertical="center"/>
    </xf>
    <xf numFmtId="0" fontId="5" fillId="0" borderId="19" xfId="0" applyFont="1" applyFill="1" applyBorder="1" applyAlignment="1">
      <alignment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14" fillId="0" borderId="0" xfId="0" applyFont="1" applyFill="1" applyAlignment="1">
      <alignment/>
    </xf>
    <xf numFmtId="0" fontId="5" fillId="0" borderId="31" xfId="0" applyFont="1" applyFill="1" applyBorder="1" applyAlignment="1">
      <alignment horizontal="distributed" vertical="center" wrapText="1"/>
    </xf>
    <xf numFmtId="0" fontId="43" fillId="0" borderId="80" xfId="0" applyFont="1" applyFill="1" applyBorder="1" applyAlignment="1">
      <alignment horizontal="center" vertical="center"/>
    </xf>
    <xf numFmtId="0" fontId="43" fillId="0" borderId="81"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43" fillId="0" borderId="31"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81" xfId="0" applyFont="1" applyFill="1" applyBorder="1" applyAlignment="1">
      <alignment horizontal="left" vertical="center" wrapText="1"/>
    </xf>
    <xf numFmtId="0" fontId="5" fillId="0" borderId="59" xfId="0" applyFont="1" applyFill="1" applyBorder="1" applyAlignment="1">
      <alignment horizontal="center" vertical="center"/>
    </xf>
    <xf numFmtId="0" fontId="5" fillId="0" borderId="82" xfId="0" applyFont="1" applyFill="1" applyBorder="1" applyAlignment="1">
      <alignment horizontal="center" vertical="center"/>
    </xf>
    <xf numFmtId="0" fontId="12" fillId="0" borderId="0" xfId="0" applyFont="1" applyFill="1" applyAlignment="1">
      <alignment horizontal="center" vertical="center"/>
    </xf>
    <xf numFmtId="0" fontId="13" fillId="0" borderId="42" xfId="0" applyFont="1" applyFill="1" applyBorder="1" applyAlignment="1">
      <alignment horizontal="right"/>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2" fillId="0" borderId="0" xfId="0" applyFont="1" applyFill="1" applyAlignment="1">
      <alignment horizontal="left" vertical="center"/>
    </xf>
    <xf numFmtId="0" fontId="5" fillId="0" borderId="42" xfId="0" applyFont="1" applyFill="1" applyBorder="1" applyAlignment="1">
      <alignment horizontal="left"/>
    </xf>
    <xf numFmtId="180" fontId="5" fillId="0" borderId="31" xfId="0"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0" borderId="73" xfId="0" applyNumberFormat="1" applyFont="1" applyFill="1" applyBorder="1" applyAlignment="1">
      <alignment horizontal="center" vertical="center"/>
    </xf>
    <xf numFmtId="0" fontId="5" fillId="0" borderId="84" xfId="0" applyNumberFormat="1" applyFont="1" applyFill="1" applyBorder="1" applyAlignment="1">
      <alignment horizontal="center" vertical="center"/>
    </xf>
    <xf numFmtId="180" fontId="5" fillId="0" borderId="84" xfId="0" applyNumberFormat="1" applyFont="1" applyFill="1" applyBorder="1" applyAlignment="1">
      <alignment horizontal="center" vertical="center"/>
    </xf>
    <xf numFmtId="180" fontId="5" fillId="0" borderId="74"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84" xfId="0" applyFont="1" applyFill="1" applyBorder="1" applyAlignment="1">
      <alignment horizontal="center" vertical="center"/>
    </xf>
    <xf numFmtId="180" fontId="5" fillId="0" borderId="63" xfId="0" applyNumberFormat="1" applyFont="1" applyFill="1" applyBorder="1" applyAlignment="1">
      <alignment horizontal="center" vertical="center"/>
    </xf>
    <xf numFmtId="180" fontId="5" fillId="0" borderId="86" xfId="0" applyNumberFormat="1" applyFont="1" applyFill="1" applyBorder="1" applyAlignment="1">
      <alignment horizontal="center" vertical="center"/>
    </xf>
    <xf numFmtId="180" fontId="5" fillId="0" borderId="64" xfId="0" applyNumberFormat="1" applyFont="1" applyFill="1" applyBorder="1" applyAlignment="1">
      <alignment horizontal="center" vertical="center"/>
    </xf>
    <xf numFmtId="0" fontId="5" fillId="0" borderId="87" xfId="0" applyFont="1" applyFill="1" applyBorder="1" applyAlignment="1">
      <alignment horizontal="center" vertical="center"/>
    </xf>
    <xf numFmtId="0" fontId="5" fillId="0" borderId="86" xfId="0" applyFont="1" applyFill="1" applyBorder="1" applyAlignment="1">
      <alignment horizontal="center" vertical="center"/>
    </xf>
    <xf numFmtId="180" fontId="5" fillId="0" borderId="65" xfId="0" applyNumberFormat="1" applyFont="1" applyFill="1" applyBorder="1" applyAlignment="1">
      <alignment horizontal="center" vertical="center"/>
    </xf>
    <xf numFmtId="180" fontId="5" fillId="0" borderId="88" xfId="0" applyNumberFormat="1" applyFont="1" applyFill="1" applyBorder="1" applyAlignment="1">
      <alignment horizontal="center" vertical="center"/>
    </xf>
    <xf numFmtId="180" fontId="5" fillId="0" borderId="66" xfId="0" applyNumberFormat="1" applyFont="1" applyFill="1" applyBorder="1" applyAlignment="1">
      <alignment horizontal="center" vertical="center"/>
    </xf>
    <xf numFmtId="0" fontId="5" fillId="0" borderId="89" xfId="0" applyFont="1" applyFill="1" applyBorder="1" applyAlignment="1">
      <alignment horizontal="center" vertical="center"/>
    </xf>
    <xf numFmtId="0" fontId="5" fillId="0" borderId="88" xfId="0" applyFont="1" applyFill="1" applyBorder="1" applyAlignment="1">
      <alignment horizontal="center" vertical="center"/>
    </xf>
    <xf numFmtId="180" fontId="5" fillId="0" borderId="61" xfId="0" applyNumberFormat="1" applyFont="1" applyFill="1" applyBorder="1" applyAlignment="1">
      <alignment horizontal="center" vertical="center" shrinkToFit="1"/>
    </xf>
    <xf numFmtId="180" fontId="5" fillId="0" borderId="90" xfId="0" applyNumberFormat="1" applyFont="1" applyFill="1" applyBorder="1" applyAlignment="1">
      <alignment horizontal="center" vertical="center" shrinkToFit="1"/>
    </xf>
    <xf numFmtId="180" fontId="5" fillId="0" borderId="90" xfId="0" applyNumberFormat="1" applyFont="1" applyFill="1" applyBorder="1" applyAlignment="1">
      <alignment horizontal="center" vertical="center"/>
    </xf>
    <xf numFmtId="180" fontId="5" fillId="0" borderId="62" xfId="0"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90" xfId="0" applyFont="1" applyFill="1" applyBorder="1" applyAlignment="1">
      <alignment horizontal="center" vertical="center"/>
    </xf>
    <xf numFmtId="180" fontId="5" fillId="0" borderId="71" xfId="0" applyNumberFormat="1" applyFont="1" applyFill="1" applyBorder="1" applyAlignment="1">
      <alignment horizontal="center" vertical="center"/>
    </xf>
    <xf numFmtId="180" fontId="5" fillId="0" borderId="92" xfId="0" applyNumberFormat="1" applyFont="1" applyFill="1" applyBorder="1" applyAlignment="1">
      <alignment horizontal="center" vertical="center"/>
    </xf>
    <xf numFmtId="180" fontId="5" fillId="0" borderId="72" xfId="0" applyNumberFormat="1" applyFont="1" applyFill="1" applyBorder="1" applyAlignment="1">
      <alignment horizontal="center" vertical="center"/>
    </xf>
    <xf numFmtId="0" fontId="5" fillId="0" borderId="93"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90" xfId="0" applyNumberFormat="1" applyFont="1" applyFill="1" applyBorder="1" applyAlignment="1">
      <alignment horizontal="center" vertical="center"/>
    </xf>
    <xf numFmtId="180" fontId="5" fillId="0" borderId="47" xfId="0" applyNumberFormat="1" applyFont="1" applyFill="1" applyBorder="1" applyAlignment="1">
      <alignment horizontal="center" vertical="center"/>
    </xf>
    <xf numFmtId="180" fontId="5" fillId="0" borderId="91" xfId="0" applyNumberFormat="1" applyFont="1" applyFill="1" applyBorder="1" applyAlignment="1">
      <alignment horizontal="center" vertical="center"/>
    </xf>
    <xf numFmtId="180" fontId="5" fillId="0" borderId="43" xfId="0" applyNumberFormat="1" applyFont="1" applyFill="1" applyBorder="1" applyAlignment="1">
      <alignment horizontal="center" vertical="center"/>
    </xf>
    <xf numFmtId="180" fontId="5" fillId="0" borderId="87" xfId="0" applyNumberFormat="1" applyFont="1" applyFill="1" applyBorder="1" applyAlignment="1">
      <alignment horizontal="center" vertical="center"/>
    </xf>
    <xf numFmtId="180" fontId="5" fillId="0" borderId="44" xfId="0" applyNumberFormat="1" applyFont="1" applyFill="1" applyBorder="1" applyAlignment="1">
      <alignment horizontal="center" vertical="center"/>
    </xf>
    <xf numFmtId="180" fontId="5" fillId="0" borderId="93" xfId="0" applyNumberFormat="1" applyFont="1" applyFill="1" applyBorder="1" applyAlignment="1">
      <alignment horizontal="center" vertical="center"/>
    </xf>
    <xf numFmtId="180" fontId="5" fillId="0" borderId="73"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0" borderId="85" xfId="0" applyNumberFormat="1" applyFont="1" applyFill="1" applyBorder="1" applyAlignment="1">
      <alignment horizontal="center" vertical="center"/>
    </xf>
    <xf numFmtId="180" fontId="5" fillId="0" borderId="61" xfId="0" applyNumberFormat="1" applyFont="1" applyFill="1" applyBorder="1" applyAlignment="1">
      <alignment horizontal="center" vertical="center"/>
    </xf>
    <xf numFmtId="180" fontId="5" fillId="0" borderId="44" xfId="0" applyNumberFormat="1" applyFont="1" applyFill="1" applyBorder="1" applyAlignment="1">
      <alignment horizontal="center" vertical="center" wrapText="1"/>
    </xf>
    <xf numFmtId="180" fontId="5" fillId="0" borderId="93" xfId="0" applyNumberFormat="1" applyFont="1" applyFill="1" applyBorder="1" applyAlignment="1">
      <alignment horizontal="center" vertical="center" wrapText="1"/>
    </xf>
    <xf numFmtId="180" fontId="5" fillId="0" borderId="92" xfId="0" applyNumberFormat="1" applyFont="1" applyFill="1" applyBorder="1" applyAlignment="1">
      <alignment horizontal="center" vertical="center" wrapText="1"/>
    </xf>
    <xf numFmtId="180" fontId="5" fillId="0" borderId="72" xfId="0" applyNumberFormat="1" applyFont="1" applyFill="1" applyBorder="1" applyAlignment="1">
      <alignment horizontal="center" vertical="center" wrapText="1"/>
    </xf>
    <xf numFmtId="180" fontId="5" fillId="0" borderId="73" xfId="49" applyNumberFormat="1" applyFont="1" applyFill="1" applyBorder="1" applyAlignment="1">
      <alignment horizontal="right" vertical="center" shrinkToFit="1"/>
    </xf>
    <xf numFmtId="180" fontId="5" fillId="0" borderId="84" xfId="49" applyNumberFormat="1" applyFont="1" applyFill="1" applyBorder="1" applyAlignment="1">
      <alignment horizontal="right" vertical="center" shrinkToFit="1"/>
    </xf>
    <xf numFmtId="180" fontId="5" fillId="0" borderId="94" xfId="0" applyNumberFormat="1" applyFont="1" applyFill="1" applyBorder="1" applyAlignment="1">
      <alignment horizontal="center" vertical="center"/>
    </xf>
    <xf numFmtId="180" fontId="5" fillId="0" borderId="95" xfId="0" applyNumberFormat="1" applyFont="1" applyFill="1" applyBorder="1" applyAlignment="1">
      <alignment horizontal="center" vertical="center"/>
    </xf>
    <xf numFmtId="180" fontId="5" fillId="0" borderId="70" xfId="0" applyNumberFormat="1" applyFont="1" applyFill="1" applyBorder="1" applyAlignment="1">
      <alignment horizontal="center" vertical="center"/>
    </xf>
    <xf numFmtId="180" fontId="5" fillId="0" borderId="63" xfId="49" applyNumberFormat="1" applyFont="1" applyFill="1" applyBorder="1" applyAlignment="1">
      <alignment horizontal="right" vertical="center" shrinkToFit="1"/>
    </xf>
    <xf numFmtId="180" fontId="5" fillId="0" borderId="86" xfId="49" applyNumberFormat="1" applyFont="1" applyFill="1" applyBorder="1" applyAlignment="1">
      <alignment horizontal="right" vertical="center" shrinkToFit="1"/>
    </xf>
    <xf numFmtId="180" fontId="5" fillId="0" borderId="71" xfId="0" applyNumberFormat="1" applyFont="1" applyFill="1" applyBorder="1" applyAlignment="1">
      <alignment horizontal="right" vertical="center" shrinkToFit="1"/>
    </xf>
    <xf numFmtId="180" fontId="5" fillId="0" borderId="92" xfId="49" applyNumberFormat="1" applyFont="1" applyFill="1" applyBorder="1" applyAlignment="1">
      <alignment horizontal="right" vertical="center" shrinkToFit="1"/>
    </xf>
    <xf numFmtId="180" fontId="5" fillId="0" borderId="86" xfId="49" applyNumberFormat="1" applyFont="1" applyFill="1" applyBorder="1" applyAlignment="1">
      <alignment horizontal="center" vertical="center"/>
    </xf>
    <xf numFmtId="180" fontId="5" fillId="0" borderId="64" xfId="49" applyNumberFormat="1" applyFont="1" applyFill="1" applyBorder="1" applyAlignment="1">
      <alignment horizontal="center" vertical="center"/>
    </xf>
    <xf numFmtId="180" fontId="5" fillId="0" borderId="80" xfId="0" applyNumberFormat="1" applyFont="1" applyFill="1" applyBorder="1" applyAlignment="1">
      <alignment horizontal="center" vertical="center" wrapText="1"/>
    </xf>
    <xf numFmtId="180" fontId="5" fillId="0" borderId="96" xfId="0" applyNumberFormat="1" applyFont="1" applyFill="1" applyBorder="1" applyAlignment="1">
      <alignment horizontal="center" vertical="center" wrapText="1"/>
    </xf>
    <xf numFmtId="180" fontId="5" fillId="0" borderId="96" xfId="0" applyNumberFormat="1" applyFont="1" applyFill="1" applyBorder="1" applyAlignment="1">
      <alignment horizontal="center" vertical="center"/>
    </xf>
    <xf numFmtId="180" fontId="5" fillId="0" borderId="81"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180" fontId="5" fillId="0" borderId="97" xfId="0" applyNumberFormat="1" applyFont="1" applyFill="1" applyBorder="1" applyAlignment="1">
      <alignment horizontal="center" vertical="center"/>
    </xf>
    <xf numFmtId="180" fontId="5" fillId="0" borderId="59" xfId="0" applyNumberFormat="1" applyFont="1" applyFill="1" applyBorder="1" applyAlignment="1">
      <alignment horizontal="center" vertical="center"/>
    </xf>
    <xf numFmtId="180" fontId="5" fillId="0" borderId="82" xfId="0" applyNumberFormat="1" applyFont="1" applyFill="1" applyBorder="1" applyAlignment="1">
      <alignment horizontal="center" vertical="center"/>
    </xf>
    <xf numFmtId="180" fontId="5" fillId="0" borderId="60" xfId="0" applyNumberFormat="1" applyFont="1" applyFill="1" applyBorder="1" applyAlignment="1">
      <alignment horizontal="center" vertical="center"/>
    </xf>
    <xf numFmtId="180" fontId="5" fillId="0" borderId="98" xfId="0" applyNumberFormat="1" applyFont="1" applyFill="1" applyBorder="1" applyAlignment="1">
      <alignment horizontal="center" vertical="center"/>
    </xf>
    <xf numFmtId="180" fontId="5" fillId="0" borderId="99" xfId="0" applyNumberFormat="1" applyFont="1" applyFill="1" applyBorder="1" applyAlignment="1">
      <alignment horizontal="center" vertical="center"/>
    </xf>
    <xf numFmtId="0" fontId="5" fillId="0" borderId="96" xfId="0" applyFont="1" applyFill="1" applyBorder="1" applyAlignment="1">
      <alignment horizontal="center" vertical="center"/>
    </xf>
    <xf numFmtId="0" fontId="6" fillId="0" borderId="71" xfId="0" applyFont="1" applyFill="1" applyBorder="1" applyAlignment="1">
      <alignment horizontal="center" vertical="distributed" textRotation="255" indent="1"/>
    </xf>
    <xf numFmtId="0" fontId="6" fillId="0" borderId="72" xfId="0" applyFont="1" applyFill="1" applyBorder="1" applyAlignment="1">
      <alignment horizontal="center" vertical="distributed" textRotation="255" indent="1"/>
    </xf>
    <xf numFmtId="183" fontId="5" fillId="0" borderId="61" xfId="0" applyNumberFormat="1" applyFont="1" applyFill="1" applyBorder="1" applyAlignment="1">
      <alignment horizontal="right" vertical="center"/>
    </xf>
    <xf numFmtId="183" fontId="5" fillId="0" borderId="63" xfId="0" applyNumberFormat="1" applyFont="1" applyFill="1" applyBorder="1" applyAlignment="1">
      <alignment horizontal="right" vertical="center"/>
    </xf>
    <xf numFmtId="183" fontId="5" fillId="0" borderId="64" xfId="0" applyNumberFormat="1" applyFont="1" applyFill="1" applyBorder="1" applyAlignment="1">
      <alignment horizontal="right" vertical="center"/>
    </xf>
    <xf numFmtId="183" fontId="5" fillId="0" borderId="63" xfId="49" applyNumberFormat="1" applyFont="1" applyFill="1" applyBorder="1" applyAlignment="1">
      <alignment vertical="center"/>
    </xf>
    <xf numFmtId="183" fontId="5" fillId="0" borderId="64" xfId="49" applyNumberFormat="1" applyFont="1" applyFill="1" applyBorder="1" applyAlignment="1">
      <alignment vertical="center"/>
    </xf>
    <xf numFmtId="183" fontId="5" fillId="0" borderId="63" xfId="49" applyNumberFormat="1" applyFont="1" applyFill="1" applyBorder="1" applyAlignment="1" quotePrefix="1">
      <alignment horizontal="right" vertical="center"/>
    </xf>
    <xf numFmtId="183" fontId="5" fillId="0" borderId="64" xfId="49" applyNumberFormat="1" applyFont="1" applyFill="1" applyBorder="1" applyAlignment="1">
      <alignment horizontal="right" vertical="center"/>
    </xf>
    <xf numFmtId="183" fontId="5" fillId="0" borderId="71" xfId="49" applyNumberFormat="1" applyFont="1" applyFill="1" applyBorder="1" applyAlignment="1">
      <alignment vertical="center"/>
    </xf>
    <xf numFmtId="183" fontId="5" fillId="0" borderId="72" xfId="49" applyNumberFormat="1" applyFont="1" applyFill="1" applyBorder="1" applyAlignment="1">
      <alignment vertical="center"/>
    </xf>
    <xf numFmtId="183" fontId="5" fillId="0" borderId="61" xfId="49" applyNumberFormat="1" applyFont="1" applyFill="1" applyBorder="1" applyAlignment="1">
      <alignment horizontal="right" vertical="center"/>
    </xf>
    <xf numFmtId="183" fontId="5" fillId="0" borderId="62" xfId="49" applyNumberFormat="1" applyFont="1" applyFill="1" applyBorder="1" applyAlignment="1">
      <alignment vertical="center"/>
    </xf>
    <xf numFmtId="183" fontId="5" fillId="0" borderId="71" xfId="49" applyNumberFormat="1" applyFont="1" applyFill="1" applyBorder="1" applyAlignment="1">
      <alignment horizontal="right" vertical="center"/>
    </xf>
    <xf numFmtId="183" fontId="5" fillId="0" borderId="63" xfId="49" applyNumberFormat="1" applyFont="1" applyFill="1" applyBorder="1" applyAlignment="1">
      <alignment horizontal="right" vertical="center"/>
    </xf>
    <xf numFmtId="183" fontId="5" fillId="0" borderId="61" xfId="49" applyNumberFormat="1" applyFont="1" applyFill="1" applyBorder="1" applyAlignment="1">
      <alignment vertical="center"/>
    </xf>
    <xf numFmtId="183" fontId="5" fillId="0" borderId="61" xfId="49" applyNumberFormat="1" applyFont="1" applyFill="1" applyBorder="1" applyAlignment="1">
      <alignment horizontal="right" vertical="center" shrinkToFit="1"/>
    </xf>
    <xf numFmtId="183" fontId="5" fillId="0" borderId="62" xfId="0" applyNumberFormat="1" applyFont="1" applyFill="1" applyBorder="1" applyAlignment="1">
      <alignment horizontal="right" vertical="center"/>
    </xf>
    <xf numFmtId="183" fontId="5" fillId="0" borderId="63" xfId="49" applyNumberFormat="1" applyFont="1" applyFill="1" applyBorder="1" applyAlignment="1">
      <alignment horizontal="right" vertical="center" shrinkToFit="1"/>
    </xf>
    <xf numFmtId="183" fontId="5" fillId="0" borderId="64" xfId="0" applyNumberFormat="1" applyFont="1" applyFill="1" applyBorder="1" applyAlignment="1">
      <alignment horizontal="right" vertical="center" shrinkToFit="1"/>
    </xf>
    <xf numFmtId="183" fontId="5" fillId="0" borderId="71" xfId="0" applyNumberFormat="1" applyFont="1" applyFill="1" applyBorder="1" applyAlignment="1">
      <alignment horizontal="right" vertical="center" shrinkToFit="1"/>
    </xf>
    <xf numFmtId="183" fontId="5" fillId="0" borderId="72" xfId="0" applyNumberFormat="1" applyFont="1" applyFill="1" applyBorder="1" applyAlignment="1">
      <alignment horizontal="right" vertical="center" shrinkToFit="1"/>
    </xf>
    <xf numFmtId="183" fontId="5" fillId="0" borderId="73" xfId="0" applyNumberFormat="1" applyFont="1" applyFill="1" applyBorder="1" applyAlignment="1">
      <alignment horizontal="right" vertical="center"/>
    </xf>
    <xf numFmtId="183" fontId="5" fillId="0" borderId="74" xfId="49" applyNumberFormat="1" applyFont="1" applyFill="1" applyBorder="1" applyAlignment="1">
      <alignment vertical="center"/>
    </xf>
    <xf numFmtId="183" fontId="5" fillId="0" borderId="71" xfId="0" applyNumberFormat="1" applyFont="1" applyFill="1" applyBorder="1" applyAlignment="1">
      <alignment horizontal="right" vertical="center"/>
    </xf>
    <xf numFmtId="183" fontId="5" fillId="0" borderId="80" xfId="49" applyNumberFormat="1" applyFont="1" applyFill="1" applyBorder="1" applyAlignment="1">
      <alignment vertical="center"/>
    </xf>
    <xf numFmtId="183" fontId="5" fillId="0" borderId="81" xfId="49" applyNumberFormat="1" applyFont="1" applyFill="1" applyBorder="1" applyAlignment="1">
      <alignment vertical="center"/>
    </xf>
    <xf numFmtId="183" fontId="5" fillId="0" borderId="59" xfId="49" applyNumberFormat="1" applyFont="1" applyFill="1" applyBorder="1" applyAlignment="1">
      <alignment vertical="center"/>
    </xf>
    <xf numFmtId="183" fontId="5" fillId="0" borderId="60" xfId="49" applyNumberFormat="1" applyFont="1" applyFill="1" applyBorder="1" applyAlignment="1">
      <alignment vertical="center"/>
    </xf>
    <xf numFmtId="183" fontId="5" fillId="0" borderId="80" xfId="0" applyNumberFormat="1" applyFont="1" applyFill="1" applyBorder="1" applyAlignment="1">
      <alignment horizontal="right" vertical="center"/>
    </xf>
    <xf numFmtId="183" fontId="5" fillId="0" borderId="81" xfId="0" applyNumberFormat="1" applyFont="1" applyFill="1" applyBorder="1" applyAlignment="1">
      <alignment horizontal="right" vertical="center"/>
    </xf>
    <xf numFmtId="183" fontId="5" fillId="0" borderId="64" xfId="0" applyNumberFormat="1" applyFont="1" applyFill="1" applyBorder="1" applyAlignment="1">
      <alignment vertical="center"/>
    </xf>
    <xf numFmtId="183" fontId="5" fillId="0" borderId="71" xfId="49" applyNumberFormat="1" applyFont="1" applyFill="1" applyBorder="1" applyAlignment="1" quotePrefix="1">
      <alignment horizontal="right" vertical="center"/>
    </xf>
    <xf numFmtId="183" fontId="5" fillId="0" borderId="61" xfId="49" applyNumberFormat="1" applyFont="1" applyFill="1" applyBorder="1" applyAlignment="1" quotePrefix="1">
      <alignment horizontal="right" vertical="center"/>
    </xf>
    <xf numFmtId="183" fontId="5" fillId="0" borderId="62" xfId="49" applyNumberFormat="1" applyFont="1" applyFill="1" applyBorder="1" applyAlignment="1">
      <alignment horizontal="right" vertical="center"/>
    </xf>
    <xf numFmtId="183" fontId="5" fillId="0" borderId="64" xfId="49" applyNumberFormat="1" applyFont="1" applyFill="1" applyBorder="1" applyAlignment="1">
      <alignment horizontal="right" vertical="center" shrinkToFit="1"/>
    </xf>
    <xf numFmtId="183" fontId="5" fillId="0" borderId="71" xfId="49" applyNumberFormat="1" applyFont="1" applyFill="1" applyBorder="1" applyAlignment="1">
      <alignment horizontal="right" vertical="center" shrinkToFit="1"/>
    </xf>
    <xf numFmtId="183" fontId="5" fillId="0" borderId="72" xfId="49" applyNumberFormat="1" applyFont="1" applyFill="1" applyBorder="1" applyAlignment="1">
      <alignment horizontal="right" vertical="center" shrinkToFit="1"/>
    </xf>
    <xf numFmtId="183" fontId="5" fillId="0" borderId="73" xfId="49" applyNumberFormat="1" applyFont="1" applyFill="1" applyBorder="1" applyAlignment="1">
      <alignment vertical="center"/>
    </xf>
    <xf numFmtId="183" fontId="5" fillId="0" borderId="61" xfId="0" applyNumberFormat="1" applyFont="1" applyFill="1" applyBorder="1" applyAlignment="1">
      <alignment horizontal="center" vertical="center"/>
    </xf>
    <xf numFmtId="183" fontId="5" fillId="0" borderId="62" xfId="0" applyNumberFormat="1" applyFont="1" applyFill="1" applyBorder="1" applyAlignment="1">
      <alignment horizontal="center" vertical="center"/>
    </xf>
    <xf numFmtId="183" fontId="5" fillId="0" borderId="63" xfId="0" applyNumberFormat="1" applyFont="1" applyFill="1" applyBorder="1" applyAlignment="1">
      <alignment horizontal="center" vertical="center"/>
    </xf>
    <xf numFmtId="183" fontId="5" fillId="0" borderId="64" xfId="0" applyNumberFormat="1" applyFont="1" applyFill="1" applyBorder="1" applyAlignment="1">
      <alignment horizontal="center" vertical="center"/>
    </xf>
    <xf numFmtId="183" fontId="5" fillId="0" borderId="61" xfId="0" applyNumberFormat="1" applyFont="1" applyFill="1" applyBorder="1" applyAlignment="1">
      <alignment vertical="center"/>
    </xf>
    <xf numFmtId="183" fontId="5" fillId="0" borderId="63" xfId="0" applyNumberFormat="1" applyFont="1" applyFill="1" applyBorder="1" applyAlignment="1">
      <alignment vertical="center"/>
    </xf>
    <xf numFmtId="183" fontId="5" fillId="0" borderId="71" xfId="0" applyNumberFormat="1" applyFont="1" applyFill="1" applyBorder="1" applyAlignment="1">
      <alignment vertical="center"/>
    </xf>
    <xf numFmtId="183" fontId="5" fillId="0" borderId="72" xfId="0" applyNumberFormat="1" applyFont="1" applyFill="1" applyBorder="1" applyAlignment="1">
      <alignment vertical="center"/>
    </xf>
    <xf numFmtId="183" fontId="5" fillId="0" borderId="62" xfId="0" applyNumberFormat="1" applyFont="1" applyFill="1" applyBorder="1" applyAlignment="1">
      <alignment vertical="center"/>
    </xf>
    <xf numFmtId="183" fontId="5" fillId="0" borderId="73" xfId="0" applyNumberFormat="1" applyFont="1" applyFill="1" applyBorder="1" applyAlignment="1">
      <alignment vertical="center"/>
    </xf>
    <xf numFmtId="183" fontId="5" fillId="0" borderId="74" xfId="0" applyNumberFormat="1" applyFont="1" applyFill="1" applyBorder="1" applyAlignment="1">
      <alignment vertical="center"/>
    </xf>
    <xf numFmtId="183" fontId="5" fillId="0" borderId="80" xfId="0" applyNumberFormat="1" applyFont="1" applyFill="1" applyBorder="1" applyAlignment="1">
      <alignment vertical="center"/>
    </xf>
    <xf numFmtId="183" fontId="5" fillId="0" borderId="81" xfId="0" applyNumberFormat="1" applyFont="1" applyFill="1" applyBorder="1" applyAlignment="1">
      <alignment vertical="center"/>
    </xf>
    <xf numFmtId="183" fontId="5" fillId="0" borderId="59" xfId="0" applyNumberFormat="1" applyFont="1" applyFill="1" applyBorder="1" applyAlignment="1">
      <alignment vertical="center"/>
    </xf>
    <xf numFmtId="183" fontId="5" fillId="0" borderId="60" xfId="0" applyNumberFormat="1" applyFont="1" applyFill="1" applyBorder="1" applyAlignment="1">
      <alignment vertical="center"/>
    </xf>
    <xf numFmtId="0" fontId="7" fillId="0" borderId="1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wrapText="1"/>
    </xf>
    <xf numFmtId="0" fontId="43" fillId="0" borderId="102" xfId="0" applyFont="1" applyFill="1" applyBorder="1" applyAlignment="1">
      <alignment horizontal="center" vertical="center"/>
    </xf>
    <xf numFmtId="0" fontId="43" fillId="0" borderId="104" xfId="0" applyFont="1" applyFill="1" applyBorder="1" applyAlignment="1">
      <alignment horizontal="center" vertical="center"/>
    </xf>
    <xf numFmtId="0" fontId="43" fillId="0" borderId="100"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110" xfId="0" applyFont="1" applyFill="1" applyBorder="1" applyAlignment="1">
      <alignment horizontal="left" vertical="center" wrapText="1" indent="1"/>
    </xf>
    <xf numFmtId="0" fontId="5" fillId="0" borderId="106" xfId="0" applyFont="1" applyFill="1" applyBorder="1" applyAlignment="1">
      <alignment horizontal="left" vertical="center" wrapText="1" indent="1"/>
    </xf>
    <xf numFmtId="0" fontId="5" fillId="0" borderId="111" xfId="0" applyFont="1" applyFill="1" applyBorder="1" applyAlignment="1">
      <alignment horizontal="left" vertical="center" wrapText="1" indent="1"/>
    </xf>
    <xf numFmtId="0" fontId="5" fillId="0" borderId="41" xfId="0" applyFont="1" applyFill="1" applyBorder="1" applyAlignment="1">
      <alignment horizontal="left" vertical="center" wrapText="1" indent="1"/>
    </xf>
    <xf numFmtId="0" fontId="5" fillId="0" borderId="58" xfId="0" applyFont="1" applyFill="1" applyBorder="1" applyAlignment="1">
      <alignment horizontal="left" vertical="center" wrapText="1" indent="1"/>
    </xf>
    <xf numFmtId="0" fontId="5" fillId="0" borderId="58" xfId="0" applyFont="1" applyFill="1" applyBorder="1" applyAlignment="1">
      <alignment horizontal="left" vertical="center" indent="1"/>
    </xf>
    <xf numFmtId="0" fontId="5" fillId="0" borderId="38" xfId="0" applyFont="1" applyFill="1" applyBorder="1" applyAlignment="1">
      <alignment horizontal="right" vertical="center"/>
    </xf>
    <xf numFmtId="38" fontId="5" fillId="0" borderId="0" xfId="0" applyNumberFormat="1" applyFont="1" applyFill="1" applyBorder="1" applyAlignment="1">
      <alignment/>
    </xf>
    <xf numFmtId="183" fontId="5" fillId="0" borderId="0" xfId="0" applyNumberFormat="1" applyFont="1" applyFill="1" applyAlignment="1">
      <alignment horizontal="right"/>
    </xf>
    <xf numFmtId="49" fontId="5" fillId="0" borderId="61" xfId="0" applyNumberFormat="1" applyFont="1" applyFill="1" applyBorder="1" applyAlignment="1">
      <alignment horizontal="left" vertical="center" wrapText="1"/>
    </xf>
    <xf numFmtId="49" fontId="5" fillId="0" borderId="90" xfId="0" applyNumberFormat="1"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86" xfId="0" applyFont="1" applyBorder="1" applyAlignment="1">
      <alignment horizontal="left" vertical="center" wrapText="1"/>
    </xf>
    <xf numFmtId="0" fontId="5" fillId="0" borderId="84" xfId="0" applyFont="1" applyBorder="1" applyAlignment="1">
      <alignment horizontal="left" vertical="center" wrapText="1"/>
    </xf>
    <xf numFmtId="0" fontId="5" fillId="0" borderId="95" xfId="0" applyFont="1" applyBorder="1" applyAlignment="1">
      <alignment horizontal="left" vertical="center" wrapText="1"/>
    </xf>
    <xf numFmtId="0" fontId="5" fillId="0" borderId="88" xfId="0" applyFont="1" applyBorder="1" applyAlignment="1">
      <alignment horizontal="left" vertical="center" wrapText="1"/>
    </xf>
    <xf numFmtId="176" fontId="5" fillId="0" borderId="90" xfId="49" applyNumberFormat="1" applyFont="1" applyFill="1" applyBorder="1" applyAlignment="1">
      <alignment horizontal="right" vertical="center" wrapText="1"/>
    </xf>
    <xf numFmtId="176" fontId="5" fillId="0" borderId="112" xfId="49" applyNumberFormat="1" applyFont="1" applyFill="1" applyBorder="1" applyAlignment="1">
      <alignment horizontal="right" vertical="center" wrapText="1"/>
    </xf>
    <xf numFmtId="176" fontId="5" fillId="0" borderId="86" xfId="49" applyNumberFormat="1" applyFont="1" applyBorder="1" applyAlignment="1">
      <alignment horizontal="right" vertical="center" wrapText="1"/>
    </xf>
    <xf numFmtId="176" fontId="5" fillId="0" borderId="113" xfId="49" applyNumberFormat="1" applyFont="1" applyBorder="1" applyAlignment="1">
      <alignment horizontal="right" vertical="center" wrapText="1"/>
    </xf>
    <xf numFmtId="176" fontId="5" fillId="0" borderId="84" xfId="49" applyNumberFormat="1" applyFont="1" applyBorder="1" applyAlignment="1">
      <alignment horizontal="right" vertical="center" wrapText="1"/>
    </xf>
    <xf numFmtId="176" fontId="5" fillId="0" borderId="114" xfId="49" applyNumberFormat="1" applyFont="1" applyBorder="1" applyAlignment="1">
      <alignment horizontal="right" vertical="center" wrapText="1"/>
    </xf>
    <xf numFmtId="176" fontId="5" fillId="0" borderId="86" xfId="49" applyNumberFormat="1" applyFont="1" applyFill="1" applyBorder="1" applyAlignment="1">
      <alignment horizontal="right" vertical="center" wrapText="1"/>
    </xf>
    <xf numFmtId="176" fontId="5" fillId="0" borderId="113" xfId="49" applyNumberFormat="1" applyFont="1" applyFill="1" applyBorder="1" applyAlignment="1">
      <alignment horizontal="right" vertical="center" wrapText="1"/>
    </xf>
    <xf numFmtId="176" fontId="5" fillId="0" borderId="92" xfId="49" applyNumberFormat="1" applyFont="1" applyFill="1" applyBorder="1" applyAlignment="1">
      <alignment horizontal="right" vertical="center" wrapText="1"/>
    </xf>
    <xf numFmtId="176" fontId="5" fillId="0" borderId="115" xfId="49" applyNumberFormat="1" applyFont="1" applyFill="1" applyBorder="1" applyAlignment="1">
      <alignment horizontal="right" vertical="center" wrapText="1"/>
    </xf>
    <xf numFmtId="176" fontId="5" fillId="0" borderId="84" xfId="49" applyNumberFormat="1" applyFont="1" applyFill="1" applyBorder="1" applyAlignment="1">
      <alignment horizontal="right" vertical="center" wrapText="1"/>
    </xf>
    <xf numFmtId="176" fontId="5" fillId="0" borderId="114" xfId="49" applyNumberFormat="1" applyFont="1" applyFill="1" applyBorder="1" applyAlignment="1">
      <alignment horizontal="right" vertical="center" wrapText="1"/>
    </xf>
    <xf numFmtId="176" fontId="5" fillId="0" borderId="95" xfId="49" applyNumberFormat="1" applyFont="1" applyBorder="1" applyAlignment="1">
      <alignment horizontal="right" vertical="center" wrapText="1"/>
    </xf>
    <xf numFmtId="176" fontId="5" fillId="0" borderId="116" xfId="49" applyNumberFormat="1" applyFont="1" applyBorder="1" applyAlignment="1">
      <alignment horizontal="right" vertical="center" wrapText="1"/>
    </xf>
    <xf numFmtId="176" fontId="5" fillId="0" borderId="88" xfId="49" applyNumberFormat="1" applyFont="1" applyBorder="1" applyAlignment="1">
      <alignment horizontal="right" vertical="center" wrapText="1"/>
    </xf>
    <xf numFmtId="183" fontId="5" fillId="0" borderId="80" xfId="0" applyNumberFormat="1" applyFont="1" applyFill="1" applyBorder="1" applyAlignment="1">
      <alignment horizontal="center" vertical="center" wrapText="1"/>
    </xf>
    <xf numFmtId="183" fontId="5" fillId="0" borderId="96" xfId="0" applyNumberFormat="1" applyFont="1" applyFill="1" applyBorder="1" applyAlignment="1">
      <alignment horizontal="center" vertical="center" wrapText="1"/>
    </xf>
    <xf numFmtId="183" fontId="5" fillId="0" borderId="61" xfId="0" applyNumberFormat="1" applyFont="1" applyFill="1" applyBorder="1" applyAlignment="1">
      <alignment horizontal="center" vertical="center" wrapText="1"/>
    </xf>
    <xf numFmtId="183" fontId="5" fillId="0" borderId="90" xfId="0" applyNumberFormat="1" applyFont="1" applyFill="1" applyBorder="1" applyAlignment="1">
      <alignment horizontal="center" vertical="center" wrapText="1"/>
    </xf>
    <xf numFmtId="183" fontId="5" fillId="0" borderId="63" xfId="0" applyNumberFormat="1" applyFont="1" applyFill="1" applyBorder="1" applyAlignment="1">
      <alignment horizontal="center" vertical="center" wrapText="1"/>
    </xf>
    <xf numFmtId="183" fontId="5" fillId="0" borderId="86" xfId="0" applyNumberFormat="1" applyFont="1" applyFill="1" applyBorder="1" applyAlignment="1">
      <alignment horizontal="center" vertical="center" wrapText="1"/>
    </xf>
    <xf numFmtId="183" fontId="5" fillId="0" borderId="71" xfId="0" applyNumberFormat="1" applyFont="1" applyFill="1" applyBorder="1" applyAlignment="1">
      <alignment horizontal="center" vertical="center" wrapText="1"/>
    </xf>
    <xf numFmtId="183" fontId="5" fillId="0" borderId="92" xfId="0" applyNumberFormat="1" applyFont="1" applyFill="1" applyBorder="1" applyAlignment="1">
      <alignment horizontal="center" vertical="center" wrapText="1"/>
    </xf>
    <xf numFmtId="183" fontId="5" fillId="0" borderId="69" xfId="0" applyNumberFormat="1" applyFont="1" applyFill="1" applyBorder="1" applyAlignment="1">
      <alignment horizontal="center" vertical="center" wrapText="1"/>
    </xf>
    <xf numFmtId="183" fontId="5" fillId="0" borderId="95" xfId="0" applyNumberFormat="1" applyFont="1" applyFill="1" applyBorder="1" applyAlignment="1">
      <alignment horizontal="center" vertical="center" wrapText="1"/>
    </xf>
    <xf numFmtId="183" fontId="5" fillId="0" borderId="67" xfId="0" applyNumberFormat="1" applyFont="1" applyFill="1" applyBorder="1" applyAlignment="1">
      <alignment horizontal="center" vertical="center" wrapText="1"/>
    </xf>
    <xf numFmtId="183" fontId="5" fillId="0" borderId="117" xfId="0" applyNumberFormat="1" applyFont="1" applyFill="1" applyBorder="1" applyAlignment="1">
      <alignment horizontal="center" vertical="center" wrapText="1"/>
    </xf>
    <xf numFmtId="183" fontId="5" fillId="0" borderId="73" xfId="0" applyNumberFormat="1" applyFont="1" applyFill="1" applyBorder="1" applyAlignment="1">
      <alignment horizontal="center" vertical="center" wrapText="1"/>
    </xf>
    <xf numFmtId="183" fontId="5" fillId="0" borderId="84" xfId="0" applyNumberFormat="1" applyFont="1" applyFill="1" applyBorder="1" applyAlignment="1">
      <alignment horizontal="center" vertical="center" wrapText="1"/>
    </xf>
    <xf numFmtId="0" fontId="5" fillId="0" borderId="95" xfId="0" applyFont="1" applyFill="1" applyBorder="1" applyAlignment="1">
      <alignment horizontal="center" vertical="center"/>
    </xf>
    <xf numFmtId="183" fontId="5" fillId="0" borderId="67" xfId="0" applyNumberFormat="1" applyFont="1" applyFill="1" applyBorder="1" applyAlignment="1">
      <alignment horizontal="center" vertical="center" wrapText="1" shrinkToFit="1"/>
    </xf>
    <xf numFmtId="183" fontId="5" fillId="0" borderId="117" xfId="0" applyNumberFormat="1" applyFont="1" applyFill="1" applyBorder="1" applyAlignment="1">
      <alignment horizontal="center" vertical="center" wrapText="1" shrinkToFit="1"/>
    </xf>
    <xf numFmtId="0" fontId="5" fillId="0" borderId="0" xfId="0" applyFont="1" applyBorder="1" applyAlignment="1">
      <alignment horizontal="left" vertical="center"/>
    </xf>
    <xf numFmtId="0" fontId="5" fillId="0" borderId="63" xfId="0" applyFont="1" applyBorder="1" applyAlignment="1">
      <alignment horizontal="left" vertical="center" wrapText="1"/>
    </xf>
    <xf numFmtId="0" fontId="5" fillId="0" borderId="73" xfId="0" applyFont="1" applyBorder="1" applyAlignment="1">
      <alignment horizontal="left" vertical="center" wrapText="1"/>
    </xf>
    <xf numFmtId="0" fontId="5" fillId="0" borderId="69" xfId="0" applyFont="1" applyBorder="1" applyAlignment="1">
      <alignment horizontal="left" vertical="center"/>
    </xf>
    <xf numFmtId="0" fontId="5" fillId="0" borderId="65" xfId="0" applyFont="1" applyBorder="1" applyAlignment="1">
      <alignment horizontal="left" vertical="center" wrapText="1"/>
    </xf>
    <xf numFmtId="176" fontId="5" fillId="0" borderId="118" xfId="49" applyNumberFormat="1" applyFont="1" applyBorder="1" applyAlignment="1">
      <alignment horizontal="right" vertical="center" wrapText="1"/>
    </xf>
    <xf numFmtId="183" fontId="5" fillId="0" borderId="65" xfId="0" applyNumberFormat="1" applyFont="1" applyFill="1" applyBorder="1" applyAlignment="1">
      <alignment horizontal="center" vertical="center" wrapText="1"/>
    </xf>
    <xf numFmtId="183" fontId="5" fillId="0" borderId="88"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1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Border="1" applyAlignment="1">
      <alignment horizontal="left"/>
    </xf>
    <xf numFmtId="183" fontId="5" fillId="0" borderId="0" xfId="0" applyNumberFormat="1" applyFont="1" applyFill="1" applyAlignment="1">
      <alignment horizontal="left"/>
    </xf>
    <xf numFmtId="0" fontId="5" fillId="0" borderId="0" xfId="0" applyFont="1" applyAlignment="1">
      <alignment horizontal="left"/>
    </xf>
    <xf numFmtId="0" fontId="5" fillId="0" borderId="69"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80" xfId="0" applyFont="1" applyBorder="1" applyAlignment="1">
      <alignment horizontal="left" vertical="center" wrapText="1"/>
    </xf>
    <xf numFmtId="0" fontId="5" fillId="0" borderId="96" xfId="0" applyFont="1" applyBorder="1" applyAlignment="1">
      <alignment horizontal="left" vertical="center" wrapText="1"/>
    </xf>
    <xf numFmtId="176" fontId="5" fillId="0" borderId="96" xfId="49" applyNumberFormat="1" applyFont="1" applyBorder="1" applyAlignment="1">
      <alignment horizontal="right" vertical="center" wrapText="1"/>
    </xf>
    <xf numFmtId="176" fontId="5" fillId="0" borderId="119" xfId="49" applyNumberFormat="1" applyFont="1" applyBorder="1" applyAlignment="1">
      <alignment horizontal="right" vertical="center" wrapText="1"/>
    </xf>
    <xf numFmtId="176" fontId="5" fillId="0" borderId="95" xfId="49" applyNumberFormat="1" applyFont="1" applyFill="1" applyBorder="1" applyAlignment="1">
      <alignment horizontal="right" vertical="center" wrapText="1"/>
    </xf>
    <xf numFmtId="176" fontId="5" fillId="0" borderId="116" xfId="49" applyNumberFormat="1" applyFont="1" applyFill="1" applyBorder="1" applyAlignment="1">
      <alignment horizontal="right" vertical="center" wrapText="1"/>
    </xf>
    <xf numFmtId="176" fontId="5" fillId="0" borderId="95" xfId="49" applyNumberFormat="1" applyFont="1" applyBorder="1" applyAlignment="1">
      <alignment horizontal="right" vertical="center" wrapText="1" indent="1"/>
    </xf>
    <xf numFmtId="0" fontId="5" fillId="0" borderId="95" xfId="0" applyFont="1" applyFill="1" applyBorder="1" applyAlignment="1">
      <alignment horizontal="left" vertical="center" wrapText="1"/>
    </xf>
    <xf numFmtId="176" fontId="5" fillId="0" borderId="92" xfId="49" applyNumberFormat="1" applyFont="1" applyBorder="1" applyAlignment="1">
      <alignment horizontal="right" vertical="center" wrapText="1"/>
    </xf>
    <xf numFmtId="176" fontId="5" fillId="0" borderId="115" xfId="49" applyNumberFormat="1" applyFont="1" applyBorder="1" applyAlignment="1">
      <alignment horizontal="right" vertical="center" wrapText="1"/>
    </xf>
    <xf numFmtId="0" fontId="5" fillId="0" borderId="80" xfId="0" applyFont="1" applyFill="1" applyBorder="1" applyAlignment="1">
      <alignment horizontal="left" vertical="center" wrapText="1"/>
    </xf>
    <xf numFmtId="0" fontId="5" fillId="0" borderId="96" xfId="0" applyFont="1" applyFill="1" applyBorder="1" applyAlignment="1">
      <alignment horizontal="left" vertical="center" wrapText="1"/>
    </xf>
    <xf numFmtId="176" fontId="5" fillId="0" borderId="96" xfId="49" applyNumberFormat="1" applyFont="1" applyFill="1" applyBorder="1" applyAlignment="1">
      <alignment horizontal="right" vertical="center" wrapText="1"/>
    </xf>
    <xf numFmtId="176" fontId="5" fillId="0" borderId="119" xfId="49" applyNumberFormat="1" applyFont="1" applyFill="1" applyBorder="1" applyAlignment="1">
      <alignment horizontal="right" vertical="center" wrapText="1"/>
    </xf>
    <xf numFmtId="183" fontId="5" fillId="0" borderId="69" xfId="0" applyNumberFormat="1" applyFont="1" applyFill="1" applyBorder="1" applyAlignment="1">
      <alignment horizontal="center" vertical="center" wrapText="1" shrinkToFit="1"/>
    </xf>
    <xf numFmtId="183" fontId="5" fillId="0" borderId="95" xfId="0" applyNumberFormat="1" applyFont="1" applyFill="1" applyBorder="1" applyAlignment="1">
      <alignment horizontal="center" vertical="center" wrapText="1" shrinkToFit="1"/>
    </xf>
    <xf numFmtId="183" fontId="5" fillId="0" borderId="80" xfId="0" applyNumberFormat="1" applyFont="1" applyFill="1" applyBorder="1" applyAlignment="1">
      <alignment horizontal="center" vertical="center" wrapText="1" shrinkToFit="1"/>
    </xf>
    <xf numFmtId="183" fontId="5" fillId="0" borderId="96" xfId="0" applyNumberFormat="1" applyFont="1" applyFill="1" applyBorder="1" applyAlignment="1">
      <alignment horizontal="center" vertical="center" wrapText="1" shrinkToFit="1"/>
    </xf>
    <xf numFmtId="0" fontId="5" fillId="0" borderId="92" xfId="0" applyFont="1" applyBorder="1" applyAlignment="1">
      <alignment horizontal="left" vertical="center" wrapText="1"/>
    </xf>
    <xf numFmtId="0" fontId="43" fillId="0" borderId="71" xfId="0" applyFont="1" applyBorder="1" applyAlignment="1">
      <alignment horizontal="left" vertical="center" wrapText="1"/>
    </xf>
    <xf numFmtId="183" fontId="43" fillId="0" borderId="71" xfId="0" applyNumberFormat="1" applyFont="1" applyFill="1" applyBorder="1" applyAlignment="1">
      <alignment horizontal="center" vertical="center" wrapText="1"/>
    </xf>
    <xf numFmtId="183" fontId="43" fillId="0" borderId="92" xfId="0" applyNumberFormat="1" applyFont="1" applyFill="1" applyBorder="1" applyAlignment="1">
      <alignment horizontal="center" vertical="center" wrapText="1"/>
    </xf>
    <xf numFmtId="0" fontId="43" fillId="0" borderId="0" xfId="0" applyFont="1" applyFill="1" applyAlignment="1">
      <alignment horizontal="left" vertical="center"/>
    </xf>
    <xf numFmtId="0" fontId="5" fillId="0" borderId="67" xfId="0" applyFont="1" applyBorder="1" applyAlignment="1">
      <alignment horizontal="left" vertical="center" wrapText="1"/>
    </xf>
    <xf numFmtId="0" fontId="5" fillId="0" borderId="117" xfId="0" applyFont="1" applyBorder="1" applyAlignment="1">
      <alignment horizontal="left" vertical="center" wrapText="1"/>
    </xf>
    <xf numFmtId="176" fontId="5" fillId="0" borderId="117" xfId="49" applyNumberFormat="1" applyFont="1" applyBorder="1" applyAlignment="1">
      <alignment horizontal="right" vertical="center" wrapText="1"/>
    </xf>
    <xf numFmtId="176" fontId="5" fillId="0" borderId="120" xfId="49" applyNumberFormat="1" applyFont="1" applyBorder="1" applyAlignment="1">
      <alignment horizontal="right" vertical="center" wrapText="1"/>
    </xf>
    <xf numFmtId="0" fontId="5" fillId="0" borderId="67" xfId="0" applyFont="1" applyFill="1" applyBorder="1" applyAlignment="1">
      <alignment horizontal="left" vertical="center" wrapText="1"/>
    </xf>
    <xf numFmtId="0" fontId="5" fillId="0" borderId="117" xfId="0" applyFont="1" applyFill="1" applyBorder="1" applyAlignment="1">
      <alignment horizontal="left" vertical="center" wrapText="1"/>
    </xf>
    <xf numFmtId="176" fontId="5" fillId="0" borderId="117" xfId="49" applyNumberFormat="1" applyFont="1" applyFill="1" applyBorder="1" applyAlignment="1">
      <alignment horizontal="right" vertical="center" wrapText="1"/>
    </xf>
    <xf numFmtId="176" fontId="5" fillId="0" borderId="120" xfId="49" applyNumberFormat="1" applyFont="1" applyFill="1" applyBorder="1" applyAlignment="1">
      <alignment horizontal="right" vertical="center" wrapText="1"/>
    </xf>
    <xf numFmtId="0" fontId="41" fillId="0" borderId="0" xfId="0" applyFont="1" applyFill="1" applyAlignment="1">
      <alignment horizontal="center" vertical="center"/>
    </xf>
    <xf numFmtId="0" fontId="16" fillId="0" borderId="0" xfId="0" applyFont="1" applyBorder="1" applyAlignment="1">
      <alignment horizontal="distributed" vertical="center"/>
    </xf>
    <xf numFmtId="0" fontId="16" fillId="0" borderId="0" xfId="0" applyFont="1" applyFill="1" applyBorder="1" applyAlignment="1">
      <alignment horizontal="center" vertical="distributed" textRotation="255" indent="1"/>
    </xf>
    <xf numFmtId="0" fontId="16" fillId="0" borderId="96" xfId="0" applyFont="1" applyFill="1" applyBorder="1" applyAlignment="1">
      <alignment horizontal="center" vertical="distributed" textRotation="255"/>
    </xf>
    <xf numFmtId="0" fontId="16" fillId="0" borderId="81" xfId="0" applyFont="1" applyBorder="1" applyAlignment="1">
      <alignment horizontal="center" vertical="distributed" textRotation="255"/>
    </xf>
    <xf numFmtId="0" fontId="16" fillId="0" borderId="81" xfId="0" applyFont="1" applyFill="1" applyBorder="1" applyAlignment="1">
      <alignment horizontal="center" vertical="distributed" textRotation="255"/>
    </xf>
    <xf numFmtId="0" fontId="16" fillId="0" borderId="97" xfId="0" applyFont="1" applyFill="1" applyBorder="1" applyAlignment="1">
      <alignment horizontal="center" vertical="distributed" textRotation="255"/>
    </xf>
    <xf numFmtId="0" fontId="16" fillId="0" borderId="96" xfId="0" applyFont="1" applyBorder="1" applyAlignment="1">
      <alignment horizontal="center" vertical="distributed" textRotation="255"/>
    </xf>
    <xf numFmtId="0" fontId="16" fillId="0" borderId="97" xfId="0" applyFont="1" applyBorder="1" applyAlignment="1">
      <alignment horizontal="center" vertical="distributed" textRotation="255"/>
    </xf>
    <xf numFmtId="0" fontId="16" fillId="0" borderId="80" xfId="0" applyFont="1" applyFill="1" applyBorder="1" applyAlignment="1">
      <alignment horizontal="center" vertical="distributed" textRotation="255"/>
    </xf>
    <xf numFmtId="0" fontId="16" fillId="0" borderId="80" xfId="0" applyFont="1" applyFill="1" applyBorder="1" applyAlignment="1">
      <alignment horizontal="center" vertical="distributed" textRotation="255" wrapText="1"/>
    </xf>
    <xf numFmtId="0" fontId="16" fillId="0" borderId="119" xfId="0" applyFont="1" applyFill="1" applyBorder="1" applyAlignment="1">
      <alignment horizontal="center" vertical="distributed" textRotation="255"/>
    </xf>
    <xf numFmtId="0" fontId="16" fillId="0" borderId="0" xfId="0" applyFont="1" applyFill="1" applyAlignment="1">
      <alignment/>
    </xf>
    <xf numFmtId="0" fontId="16" fillId="0" borderId="36" xfId="0" applyFont="1" applyFill="1" applyBorder="1" applyAlignment="1">
      <alignment horizontal="distributed" vertical="center"/>
    </xf>
    <xf numFmtId="0" fontId="16" fillId="0" borderId="73" xfId="0" applyFont="1" applyFill="1" applyBorder="1" applyAlignment="1">
      <alignment horizontal="center" vertical="center"/>
    </xf>
    <xf numFmtId="0" fontId="16" fillId="0" borderId="95" xfId="0" applyFont="1" applyFill="1" applyBorder="1" applyAlignment="1">
      <alignment horizontal="center" vertical="center" textRotation="255"/>
    </xf>
    <xf numFmtId="0" fontId="16" fillId="0" borderId="70" xfId="0" applyFont="1" applyFill="1" applyBorder="1" applyAlignment="1">
      <alignment horizontal="center" vertical="center" textRotation="255"/>
    </xf>
    <xf numFmtId="0" fontId="16" fillId="0" borderId="69" xfId="0" applyFont="1" applyFill="1" applyBorder="1" applyAlignment="1">
      <alignment horizontal="center" vertical="center" textRotation="255"/>
    </xf>
    <xf numFmtId="0" fontId="16" fillId="0" borderId="74" xfId="0" applyFont="1" applyFill="1" applyBorder="1" applyAlignment="1">
      <alignment horizontal="center" vertical="center"/>
    </xf>
    <xf numFmtId="0" fontId="16" fillId="0" borderId="121" xfId="0" applyFont="1" applyFill="1" applyBorder="1" applyAlignment="1">
      <alignment horizontal="center" vertical="center"/>
    </xf>
    <xf numFmtId="0" fontId="16" fillId="0" borderId="84" xfId="0" applyFont="1" applyFill="1" applyBorder="1" applyAlignment="1">
      <alignment horizontal="center" vertical="center"/>
    </xf>
    <xf numFmtId="0" fontId="16" fillId="0" borderId="114" xfId="0" applyFont="1" applyFill="1" applyBorder="1" applyAlignment="1">
      <alignment horizontal="center" vertical="center"/>
    </xf>
    <xf numFmtId="3" fontId="16" fillId="0" borderId="23" xfId="0" applyNumberFormat="1" applyFont="1" applyFill="1" applyBorder="1" applyAlignment="1">
      <alignment horizontal="center" vertical="center"/>
    </xf>
    <xf numFmtId="3" fontId="16" fillId="0" borderId="85" xfId="0" applyNumberFormat="1" applyFont="1" applyFill="1" applyBorder="1" applyAlignment="1">
      <alignment horizontal="center" vertical="center"/>
    </xf>
    <xf numFmtId="3" fontId="16" fillId="0" borderId="84" xfId="0" applyNumberFormat="1" applyFont="1" applyFill="1" applyBorder="1" applyAlignment="1">
      <alignment horizontal="center" vertical="center"/>
    </xf>
    <xf numFmtId="3" fontId="16" fillId="0" borderId="74" xfId="0" applyNumberFormat="1" applyFont="1" applyFill="1" applyBorder="1" applyAlignment="1">
      <alignment horizontal="center" vertical="center"/>
    </xf>
    <xf numFmtId="0" fontId="16" fillId="0" borderId="23" xfId="0" applyFont="1" applyFill="1" applyBorder="1" applyAlignment="1">
      <alignment horizontal="center" vertical="center"/>
    </xf>
    <xf numFmtId="0" fontId="16" fillId="0" borderId="8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0" xfId="0" applyFont="1" applyFill="1" applyBorder="1" applyAlignment="1">
      <alignment horizontal="center" vertical="center"/>
    </xf>
    <xf numFmtId="180" fontId="16" fillId="0" borderId="84" xfId="0" applyNumberFormat="1" applyFont="1" applyFill="1" applyBorder="1" applyAlignment="1">
      <alignment horizontal="center" vertical="center"/>
    </xf>
    <xf numFmtId="180" fontId="16" fillId="0" borderId="74" xfId="0" applyNumberFormat="1" applyFont="1" applyFill="1" applyBorder="1" applyAlignment="1">
      <alignment horizontal="center" vertical="center"/>
    </xf>
    <xf numFmtId="0" fontId="16" fillId="0" borderId="19" xfId="0" applyFont="1" applyFill="1" applyBorder="1" applyAlignment="1">
      <alignment horizontal="distributed" vertical="center"/>
    </xf>
    <xf numFmtId="0" fontId="16" fillId="0" borderId="63"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87" xfId="0" applyFont="1" applyFill="1" applyBorder="1" applyAlignment="1">
      <alignment horizontal="center" vertical="center"/>
    </xf>
    <xf numFmtId="0" fontId="16" fillId="0" borderId="19" xfId="0" applyFont="1" applyFill="1" applyBorder="1" applyAlignment="1">
      <alignment horizontal="center" vertical="center"/>
    </xf>
    <xf numFmtId="180" fontId="16" fillId="0" borderId="63" xfId="0" applyNumberFormat="1" applyFont="1" applyFill="1" applyBorder="1" applyAlignment="1">
      <alignment horizontal="center" vertical="center"/>
    </xf>
    <xf numFmtId="180" fontId="16" fillId="0" borderId="86" xfId="0" applyNumberFormat="1" applyFont="1" applyFill="1" applyBorder="1" applyAlignment="1">
      <alignment horizontal="center" vertical="center"/>
    </xf>
    <xf numFmtId="180" fontId="16" fillId="0" borderId="64" xfId="0" applyNumberFormat="1" applyFont="1" applyFill="1" applyBorder="1" applyAlignment="1">
      <alignment horizontal="center" vertical="center"/>
    </xf>
    <xf numFmtId="0" fontId="16" fillId="0" borderId="83"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88"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30" xfId="0" applyFont="1" applyFill="1" applyBorder="1" applyAlignment="1">
      <alignment horizontal="distributed" vertical="center"/>
    </xf>
    <xf numFmtId="0" fontId="16" fillId="0" borderId="124" xfId="0" applyFont="1" applyFill="1" applyBorder="1" applyAlignment="1">
      <alignment horizontal="center" vertical="center"/>
    </xf>
    <xf numFmtId="0" fontId="16" fillId="0" borderId="118" xfId="0" applyFont="1" applyFill="1" applyBorder="1" applyAlignment="1">
      <alignment horizontal="center" vertical="center"/>
    </xf>
    <xf numFmtId="0" fontId="16" fillId="0" borderId="30" xfId="0" applyFont="1" applyFill="1" applyBorder="1" applyAlignment="1">
      <alignment horizontal="center" vertical="center"/>
    </xf>
    <xf numFmtId="180" fontId="16" fillId="0" borderId="65" xfId="0" applyNumberFormat="1" applyFont="1" applyFill="1" applyBorder="1" applyAlignment="1">
      <alignment horizontal="center" vertical="center"/>
    </xf>
    <xf numFmtId="180" fontId="16" fillId="0" borderId="88" xfId="0" applyNumberFormat="1" applyFont="1" applyFill="1" applyBorder="1" applyAlignment="1">
      <alignment horizontal="center" vertical="center"/>
    </xf>
    <xf numFmtId="180" fontId="16" fillId="0" borderId="66" xfId="0" applyNumberFormat="1" applyFont="1" applyFill="1" applyBorder="1" applyAlignment="1">
      <alignment horizontal="center" vertical="center"/>
    </xf>
    <xf numFmtId="0" fontId="16" fillId="0" borderId="33" xfId="0" applyFont="1" applyFill="1" applyBorder="1" applyAlignment="1">
      <alignment horizontal="distributed" vertical="center"/>
    </xf>
    <xf numFmtId="0" fontId="16" fillId="0" borderId="61"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125" xfId="0" applyFont="1" applyFill="1" applyBorder="1" applyAlignment="1">
      <alignment horizontal="center" vertical="center"/>
    </xf>
    <xf numFmtId="0" fontId="16" fillId="0" borderId="112"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33" xfId="0" applyFont="1" applyFill="1" applyBorder="1" applyAlignment="1">
      <alignment horizontal="center" vertical="center"/>
    </xf>
    <xf numFmtId="180" fontId="16" fillId="0" borderId="61" xfId="0" applyNumberFormat="1" applyFont="1" applyFill="1" applyBorder="1" applyAlignment="1">
      <alignment horizontal="center" vertical="center" shrinkToFit="1"/>
    </xf>
    <xf numFmtId="180" fontId="16" fillId="0" borderId="90" xfId="0" applyNumberFormat="1" applyFont="1" applyFill="1" applyBorder="1" applyAlignment="1">
      <alignment horizontal="center" vertical="center" shrinkToFit="1"/>
    </xf>
    <xf numFmtId="180" fontId="16" fillId="0" borderId="90" xfId="0" applyNumberFormat="1" applyFont="1" applyFill="1" applyBorder="1" applyAlignment="1">
      <alignment horizontal="center" vertical="center"/>
    </xf>
    <xf numFmtId="180" fontId="16" fillId="0" borderId="62" xfId="0" applyNumberFormat="1" applyFont="1" applyFill="1" applyBorder="1" applyAlignment="1">
      <alignment horizontal="center" vertical="center"/>
    </xf>
    <xf numFmtId="0" fontId="16" fillId="0" borderId="22" xfId="0" applyFont="1" applyFill="1" applyBorder="1" applyAlignment="1">
      <alignment horizontal="distributed" vertical="center"/>
    </xf>
    <xf numFmtId="0" fontId="16" fillId="0" borderId="80"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81"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126"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22" xfId="0" applyFont="1" applyFill="1" applyBorder="1" applyAlignment="1">
      <alignment horizontal="center" vertical="center"/>
    </xf>
    <xf numFmtId="180" fontId="16" fillId="0" borderId="71" xfId="0" applyNumberFormat="1" applyFont="1" applyFill="1" applyBorder="1" applyAlignment="1">
      <alignment horizontal="center" vertical="center"/>
    </xf>
    <xf numFmtId="180" fontId="16" fillId="0" borderId="92" xfId="0" applyNumberFormat="1" applyFont="1" applyFill="1" applyBorder="1" applyAlignment="1">
      <alignment horizontal="center" vertical="center"/>
    </xf>
    <xf numFmtId="180" fontId="16" fillId="0" borderId="72" xfId="0" applyNumberFormat="1" applyFont="1" applyFill="1" applyBorder="1" applyAlignment="1">
      <alignment horizontal="center" vertical="center"/>
    </xf>
    <xf numFmtId="180" fontId="16" fillId="0" borderId="61" xfId="0" applyNumberFormat="1" applyFont="1" applyFill="1" applyBorder="1" applyAlignment="1">
      <alignment horizontal="center" vertical="center"/>
    </xf>
    <xf numFmtId="180" fontId="16" fillId="0" borderId="33" xfId="0" applyNumberFormat="1" applyFont="1" applyFill="1" applyBorder="1" applyAlignment="1">
      <alignment horizontal="center" vertical="center"/>
    </xf>
    <xf numFmtId="180" fontId="16" fillId="0" borderId="0" xfId="0" applyNumberFormat="1" applyFont="1" applyFill="1" applyBorder="1" applyAlignment="1">
      <alignment horizontal="center" vertical="center"/>
    </xf>
    <xf numFmtId="180" fontId="16" fillId="0" borderId="19" xfId="0" applyNumberFormat="1" applyFont="1" applyFill="1" applyBorder="1" applyAlignment="1">
      <alignment horizontal="center" vertical="center"/>
    </xf>
    <xf numFmtId="180" fontId="16" fillId="0" borderId="73" xfId="0" applyNumberFormat="1" applyFont="1" applyFill="1" applyBorder="1" applyAlignment="1">
      <alignment horizontal="center" vertical="center"/>
    </xf>
    <xf numFmtId="180" fontId="16" fillId="0" borderId="36" xfId="0" applyNumberFormat="1" applyFont="1" applyFill="1" applyBorder="1" applyAlignment="1">
      <alignment horizontal="center" vertical="center"/>
    </xf>
    <xf numFmtId="180" fontId="16" fillId="0" borderId="22" xfId="0" applyNumberFormat="1" applyFont="1" applyFill="1" applyBorder="1" applyAlignment="1">
      <alignment horizontal="center" vertical="center"/>
    </xf>
    <xf numFmtId="0" fontId="47" fillId="0" borderId="71" xfId="0" applyFont="1" applyFill="1" applyBorder="1" applyAlignment="1">
      <alignment horizontal="center" vertical="center"/>
    </xf>
    <xf numFmtId="0" fontId="47" fillId="0" borderId="92" xfId="0" applyFont="1" applyFill="1" applyBorder="1" applyAlignment="1">
      <alignment horizontal="center" vertical="center"/>
    </xf>
    <xf numFmtId="0" fontId="47" fillId="0" borderId="72" xfId="0" applyFont="1" applyFill="1" applyBorder="1" applyAlignment="1">
      <alignment horizontal="center" vertical="center"/>
    </xf>
    <xf numFmtId="0" fontId="47" fillId="0" borderId="73" xfId="0" applyFont="1" applyFill="1" applyBorder="1" applyAlignment="1">
      <alignment horizontal="center" vertical="center"/>
    </xf>
    <xf numFmtId="0" fontId="47" fillId="0" borderId="95" xfId="0" applyFont="1" applyFill="1" applyBorder="1" applyAlignment="1">
      <alignment horizontal="center" vertical="center"/>
    </xf>
    <xf numFmtId="0" fontId="47" fillId="0" borderId="70"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94" xfId="0" applyFont="1" applyFill="1" applyBorder="1" applyAlignment="1">
      <alignment horizontal="center" vertical="center"/>
    </xf>
    <xf numFmtId="180" fontId="16" fillId="0" borderId="67" xfId="0" applyNumberFormat="1" applyFont="1" applyFill="1" applyBorder="1" applyAlignment="1">
      <alignment horizontal="center" vertical="center"/>
    </xf>
    <xf numFmtId="180" fontId="16" fillId="0" borderId="70" xfId="0" applyNumberFormat="1" applyFont="1" applyFill="1" applyBorder="1" applyAlignment="1">
      <alignment horizontal="center" vertical="center"/>
    </xf>
    <xf numFmtId="180" fontId="16" fillId="0" borderId="69" xfId="0" applyNumberFormat="1" applyFont="1" applyFill="1" applyBorder="1" applyAlignment="1">
      <alignment horizontal="center" vertical="center"/>
    </xf>
    <xf numFmtId="180" fontId="16" fillId="0" borderId="95" xfId="0" applyNumberFormat="1" applyFont="1" applyFill="1" applyBorder="1" applyAlignment="1">
      <alignment horizontal="center" vertical="center"/>
    </xf>
    <xf numFmtId="180" fontId="16" fillId="0" borderId="32" xfId="0" applyNumberFormat="1" applyFont="1" applyFill="1" applyBorder="1" applyAlignment="1">
      <alignment horizontal="center" vertical="center"/>
    </xf>
    <xf numFmtId="0" fontId="47" fillId="0" borderId="63" xfId="0" applyFont="1" applyFill="1" applyBorder="1" applyAlignment="1">
      <alignment horizontal="center" vertical="center"/>
    </xf>
    <xf numFmtId="0" fontId="47" fillId="0" borderId="86" xfId="0" applyFont="1" applyFill="1" applyBorder="1" applyAlignment="1">
      <alignment horizontal="center" vertical="center"/>
    </xf>
    <xf numFmtId="0" fontId="47" fillId="0" borderId="64" xfId="0" applyFont="1" applyFill="1" applyBorder="1" applyAlignment="1">
      <alignment horizontal="center" vertical="center"/>
    </xf>
    <xf numFmtId="0" fontId="16" fillId="0" borderId="63" xfId="0" applyFont="1" applyFill="1" applyBorder="1" applyAlignment="1" quotePrefix="1">
      <alignment horizontal="center" vertical="center"/>
    </xf>
    <xf numFmtId="0" fontId="16" fillId="0" borderId="71" xfId="0" applyFont="1" applyFill="1" applyBorder="1" applyAlignment="1" quotePrefix="1">
      <alignment horizontal="center" vertical="center"/>
    </xf>
    <xf numFmtId="0" fontId="47" fillId="0" borderId="61" xfId="0" applyFont="1" applyFill="1" applyBorder="1" applyAlignment="1">
      <alignment horizontal="center" vertical="center"/>
    </xf>
    <xf numFmtId="0" fontId="47" fillId="0" borderId="90" xfId="0" applyFont="1" applyFill="1" applyBorder="1" applyAlignment="1">
      <alignment horizontal="center" vertical="center"/>
    </xf>
    <xf numFmtId="0" fontId="47" fillId="0" borderId="62" xfId="0" applyFont="1" applyFill="1" applyBorder="1" applyAlignment="1">
      <alignment horizontal="center" vertical="center"/>
    </xf>
    <xf numFmtId="0" fontId="16" fillId="0" borderId="52" xfId="0" applyFont="1" applyFill="1" applyBorder="1" applyAlignment="1">
      <alignment horizontal="distributed"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16" fillId="0" borderId="132"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133" xfId="0" applyFont="1" applyFill="1" applyBorder="1" applyAlignment="1">
      <alignment horizontal="center" vertical="center"/>
    </xf>
    <xf numFmtId="180" fontId="16" fillId="0" borderId="128" xfId="0" applyNumberFormat="1" applyFont="1" applyFill="1" applyBorder="1" applyAlignment="1">
      <alignment horizontal="center" vertical="center"/>
    </xf>
    <xf numFmtId="180" fontId="16" fillId="0" borderId="130" xfId="0" applyNumberFormat="1" applyFont="1" applyFill="1" applyBorder="1" applyAlignment="1">
      <alignment horizontal="center" vertical="center"/>
    </xf>
    <xf numFmtId="180" fontId="16" fillId="0" borderId="129" xfId="0" applyNumberFormat="1" applyFont="1" applyFill="1" applyBorder="1" applyAlignment="1">
      <alignment horizontal="center" vertical="center"/>
    </xf>
    <xf numFmtId="180" fontId="16" fillId="0" borderId="52"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97" xfId="0" applyFont="1" applyFill="1" applyBorder="1" applyAlignment="1">
      <alignment horizontal="center" vertical="center"/>
    </xf>
    <xf numFmtId="180" fontId="16" fillId="0" borderId="80" xfId="0" applyNumberFormat="1" applyFont="1" applyFill="1" applyBorder="1" applyAlignment="1">
      <alignment horizontal="center" vertical="center"/>
    </xf>
    <xf numFmtId="180" fontId="16" fillId="0" borderId="81" xfId="0" applyNumberFormat="1" applyFont="1" applyFill="1" applyBorder="1" applyAlignment="1">
      <alignment horizontal="center" vertical="center"/>
    </xf>
    <xf numFmtId="180" fontId="16" fillId="0" borderId="96" xfId="0" applyNumberFormat="1" applyFont="1" applyFill="1" applyBorder="1" applyAlignment="1">
      <alignment horizontal="center" vertical="center"/>
    </xf>
    <xf numFmtId="180" fontId="16" fillId="0" borderId="31" xfId="0" applyNumberFormat="1" applyFont="1" applyFill="1" applyBorder="1" applyAlignment="1">
      <alignment horizontal="center" vertical="center"/>
    </xf>
    <xf numFmtId="180" fontId="16" fillId="0" borderId="135" xfId="0" applyNumberFormat="1" applyFont="1" applyFill="1" applyBorder="1" applyAlignment="1">
      <alignment horizontal="center" vertical="center"/>
    </xf>
    <xf numFmtId="180" fontId="16" fillId="0" borderId="136" xfId="0" applyNumberFormat="1" applyFont="1" applyFill="1" applyBorder="1" applyAlignment="1">
      <alignment horizontal="center" vertical="center"/>
    </xf>
    <xf numFmtId="180" fontId="16" fillId="0" borderId="137" xfId="0" applyNumberFormat="1" applyFont="1" applyFill="1" applyBorder="1" applyAlignment="1">
      <alignment horizontal="center" vertical="center"/>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6" fillId="0" borderId="140" xfId="0" applyFont="1" applyFill="1" applyBorder="1" applyAlignment="1">
      <alignment horizontal="center" vertical="center"/>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16" fillId="0" borderId="143" xfId="0" applyFont="1" applyFill="1" applyBorder="1" applyAlignment="1">
      <alignment horizontal="center" vertical="center"/>
    </xf>
    <xf numFmtId="0" fontId="16" fillId="0" borderId="144" xfId="0" applyFont="1" applyFill="1" applyBorder="1" applyAlignment="1">
      <alignment horizontal="center" vertical="center"/>
    </xf>
    <xf numFmtId="180" fontId="16" fillId="0" borderId="138" xfId="0" applyNumberFormat="1" applyFont="1" applyFill="1" applyBorder="1" applyAlignment="1">
      <alignment horizontal="center" vertical="center"/>
    </xf>
    <xf numFmtId="180" fontId="16" fillId="0" borderId="140" xfId="0" applyNumberFormat="1" applyFont="1" applyFill="1" applyBorder="1" applyAlignment="1">
      <alignment horizontal="center" vertical="center"/>
    </xf>
    <xf numFmtId="180" fontId="16" fillId="0" borderId="139" xfId="0" applyNumberFormat="1" applyFont="1" applyFill="1" applyBorder="1" applyAlignment="1">
      <alignment horizontal="center" vertical="center"/>
    </xf>
    <xf numFmtId="180" fontId="16" fillId="0" borderId="145" xfId="0" applyNumberFormat="1" applyFont="1" applyFill="1" applyBorder="1" applyAlignment="1">
      <alignment horizontal="center" vertical="center"/>
    </xf>
    <xf numFmtId="0" fontId="16" fillId="0" borderId="146" xfId="0" applyFont="1" applyFill="1" applyBorder="1" applyAlignment="1">
      <alignment horizontal="center" vertical="center"/>
    </xf>
    <xf numFmtId="0" fontId="16" fillId="0" borderId="147" xfId="0" applyFont="1" applyFill="1" applyBorder="1" applyAlignment="1">
      <alignment horizontal="center" vertical="center"/>
    </xf>
    <xf numFmtId="0" fontId="16" fillId="0" borderId="136" xfId="0" applyFont="1" applyFill="1" applyBorder="1" applyAlignment="1">
      <alignment horizontal="center" vertical="center"/>
    </xf>
    <xf numFmtId="0" fontId="16" fillId="0" borderId="137"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135"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80" xfId="0" applyFont="1" applyFill="1" applyBorder="1" applyAlignment="1">
      <alignment vertical="center"/>
    </xf>
    <xf numFmtId="0" fontId="16" fillId="0" borderId="0" xfId="0" applyFont="1" applyFill="1" applyBorder="1" applyAlignment="1">
      <alignment/>
    </xf>
    <xf numFmtId="0" fontId="16" fillId="0" borderId="0" xfId="0" applyFont="1" applyFill="1" applyBorder="1" applyAlignment="1">
      <alignment horizontal="right"/>
    </xf>
    <xf numFmtId="0" fontId="16" fillId="0" borderId="74"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66"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8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130" xfId="0" applyFont="1" applyFill="1" applyBorder="1" applyAlignment="1">
      <alignment horizontal="center" vertical="center" shrinkToFit="1"/>
    </xf>
    <xf numFmtId="0" fontId="16" fillId="0" borderId="140" xfId="0" applyFont="1" applyFill="1" applyBorder="1" applyAlignment="1">
      <alignment horizontal="center" vertical="center" shrinkToFit="1"/>
    </xf>
    <xf numFmtId="180" fontId="16" fillId="0" borderId="62" xfId="0" applyNumberFormat="1" applyFont="1" applyFill="1" applyBorder="1" applyAlignment="1">
      <alignment horizontal="center" vertical="center" shrinkToFit="1"/>
    </xf>
    <xf numFmtId="180" fontId="16" fillId="0" borderId="64" xfId="0" applyNumberFormat="1" applyFont="1" applyFill="1" applyBorder="1" applyAlignment="1">
      <alignment horizontal="center" vertical="center" shrinkToFit="1"/>
    </xf>
    <xf numFmtId="180" fontId="16" fillId="0" borderId="72" xfId="0" applyNumberFormat="1" applyFont="1" applyFill="1" applyBorder="1" applyAlignment="1">
      <alignment horizontal="center" vertical="center" shrinkToFit="1"/>
    </xf>
    <xf numFmtId="180" fontId="16" fillId="0" borderId="74" xfId="0" applyNumberFormat="1" applyFont="1" applyFill="1" applyBorder="1" applyAlignment="1">
      <alignment horizontal="center" vertical="center" shrinkToFit="1"/>
    </xf>
    <xf numFmtId="180" fontId="16" fillId="0" borderId="66" xfId="0" applyNumberFormat="1" applyFont="1" applyFill="1" applyBorder="1" applyAlignment="1">
      <alignment horizontal="center" vertical="center" shrinkToFit="1"/>
    </xf>
    <xf numFmtId="180" fontId="16" fillId="0" borderId="70" xfId="0" applyNumberFormat="1" applyFont="1" applyFill="1" applyBorder="1" applyAlignment="1">
      <alignment horizontal="center" vertical="center" shrinkToFit="1"/>
    </xf>
    <xf numFmtId="180" fontId="16" fillId="0" borderId="130" xfId="0" applyNumberFormat="1" applyFont="1" applyFill="1" applyBorder="1" applyAlignment="1">
      <alignment horizontal="center" vertical="center" shrinkToFit="1"/>
    </xf>
    <xf numFmtId="180" fontId="16" fillId="0" borderId="81" xfId="0" applyNumberFormat="1" applyFont="1" applyFill="1" applyBorder="1" applyAlignment="1">
      <alignment horizontal="center" vertical="center" shrinkToFit="1"/>
    </xf>
    <xf numFmtId="180" fontId="16" fillId="0" borderId="140" xfId="0" applyNumberFormat="1" applyFont="1" applyFill="1" applyBorder="1" applyAlignment="1">
      <alignment horizontal="center" vertical="center" shrinkToFit="1"/>
    </xf>
    <xf numFmtId="180" fontId="16" fillId="0" borderId="80" xfId="0" applyNumberFormat="1" applyFont="1" applyFill="1" applyBorder="1" applyAlignment="1">
      <alignment horizontal="center" vertical="center" shrinkToFit="1"/>
    </xf>
    <xf numFmtId="180" fontId="16" fillId="0" borderId="138" xfId="0" applyNumberFormat="1"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122" xfId="0" applyFont="1" applyFill="1" applyBorder="1" applyAlignment="1">
      <alignment horizontal="center" vertical="center" shrinkToFit="1"/>
    </xf>
    <xf numFmtId="0" fontId="16" fillId="0" borderId="94" xfId="0" applyFont="1" applyFill="1" applyBorder="1" applyAlignment="1">
      <alignment horizontal="right" vertical="center" shrinkToFit="1"/>
    </xf>
    <xf numFmtId="0" fontId="16" fillId="0" borderId="70" xfId="0" applyFont="1" applyFill="1" applyBorder="1" applyAlignment="1">
      <alignment horizontal="right" vertical="center" shrinkToFit="1"/>
    </xf>
    <xf numFmtId="0" fontId="16" fillId="0" borderId="69" xfId="0" applyFont="1" applyFill="1" applyBorder="1" applyAlignment="1">
      <alignment horizontal="center" vertical="center" shrinkToFit="1"/>
    </xf>
    <xf numFmtId="0" fontId="16" fillId="0" borderId="95" xfId="0" applyFont="1" applyFill="1" applyBorder="1" applyAlignment="1">
      <alignment horizontal="center" vertical="center" shrinkToFit="1"/>
    </xf>
    <xf numFmtId="176" fontId="16" fillId="0" borderId="73" xfId="49" applyNumberFormat="1" applyFont="1" applyFill="1" applyBorder="1" applyAlignment="1">
      <alignment horizontal="right" vertical="center" shrinkToFit="1"/>
    </xf>
    <xf numFmtId="176" fontId="16" fillId="0" borderId="74" xfId="49" applyNumberFormat="1" applyFont="1" applyFill="1" applyBorder="1" applyAlignment="1">
      <alignment horizontal="right" vertical="center" shrinkToFit="1"/>
    </xf>
    <xf numFmtId="0" fontId="16" fillId="0" borderId="32"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87" xfId="0" applyFont="1" applyFill="1" applyBorder="1" applyAlignment="1">
      <alignment horizontal="right" vertical="center" shrinkToFit="1"/>
    </xf>
    <xf numFmtId="0" fontId="16" fillId="0" borderId="64" xfId="0" applyFont="1" applyFill="1" applyBorder="1" applyAlignment="1">
      <alignment horizontal="right" vertical="center" shrinkToFit="1"/>
    </xf>
    <xf numFmtId="176" fontId="16" fillId="0" borderId="63" xfId="49" applyNumberFormat="1" applyFont="1" applyFill="1" applyBorder="1" applyAlignment="1">
      <alignment horizontal="right" vertical="center" shrinkToFit="1"/>
    </xf>
    <xf numFmtId="176" fontId="16" fillId="0" borderId="64" xfId="49" applyNumberFormat="1" applyFont="1" applyFill="1" applyBorder="1" applyAlignment="1">
      <alignment horizontal="right" vertical="center" shrinkToFit="1"/>
    </xf>
    <xf numFmtId="0" fontId="16" fillId="0" borderId="19" xfId="0" applyFont="1" applyFill="1" applyBorder="1" applyAlignment="1">
      <alignment horizontal="center" vertical="center" shrinkToFit="1"/>
    </xf>
    <xf numFmtId="0" fontId="16" fillId="0" borderId="113"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16" fillId="0" borderId="88"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9" xfId="0" applyFont="1" applyFill="1" applyBorder="1" applyAlignment="1">
      <alignment horizontal="right" vertical="center" shrinkToFit="1"/>
    </xf>
    <xf numFmtId="0" fontId="16" fillId="0" borderId="66" xfId="0" applyFont="1" applyFill="1" applyBorder="1" applyAlignment="1">
      <alignment horizontal="right" vertical="center" shrinkToFit="1"/>
    </xf>
    <xf numFmtId="176" fontId="16" fillId="0" borderId="65" xfId="49" applyNumberFormat="1" applyFont="1" applyFill="1" applyBorder="1" applyAlignment="1">
      <alignment horizontal="right" vertical="center" shrinkToFit="1"/>
    </xf>
    <xf numFmtId="176" fontId="16" fillId="0" borderId="66" xfId="49" applyNumberFormat="1" applyFont="1" applyFill="1" applyBorder="1" applyAlignment="1">
      <alignment horizontal="right" vertical="center" shrinkToFit="1"/>
    </xf>
    <xf numFmtId="0" fontId="16" fillId="0" borderId="30" xfId="0" applyFont="1" applyFill="1" applyBorder="1" applyAlignment="1">
      <alignment horizontal="center" vertical="center" shrinkToFit="1"/>
    </xf>
    <xf numFmtId="0" fontId="16" fillId="0" borderId="118"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91" xfId="0" applyFont="1" applyFill="1" applyBorder="1" applyAlignment="1">
      <alignment horizontal="right" vertical="center" shrinkToFit="1"/>
    </xf>
    <xf numFmtId="0" fontId="16" fillId="0" borderId="62" xfId="0" applyFont="1" applyFill="1" applyBorder="1" applyAlignment="1">
      <alignment horizontal="right" vertical="center" shrinkToFit="1"/>
    </xf>
    <xf numFmtId="176" fontId="16" fillId="0" borderId="61" xfId="49" applyNumberFormat="1" applyFont="1" applyFill="1" applyBorder="1" applyAlignment="1">
      <alignment horizontal="right" vertical="center" shrinkToFit="1"/>
    </xf>
    <xf numFmtId="176" fontId="16" fillId="0" borderId="62" xfId="49" applyNumberFormat="1" applyFont="1" applyFill="1" applyBorder="1" applyAlignment="1">
      <alignment horizontal="right" vertical="center" shrinkToFit="1"/>
    </xf>
    <xf numFmtId="0" fontId="16" fillId="0" borderId="33" xfId="0" applyFont="1" applyFill="1" applyBorder="1" applyAlignment="1">
      <alignment horizontal="center" vertical="center" shrinkToFit="1"/>
    </xf>
    <xf numFmtId="0" fontId="16" fillId="0" borderId="112"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93" xfId="0" applyFont="1" applyFill="1" applyBorder="1" applyAlignment="1">
      <alignment horizontal="right" vertical="center" shrinkToFit="1"/>
    </xf>
    <xf numFmtId="0" fontId="16" fillId="0" borderId="72" xfId="0" applyFont="1" applyFill="1" applyBorder="1" applyAlignment="1">
      <alignment horizontal="right" vertical="center" shrinkToFit="1"/>
    </xf>
    <xf numFmtId="176" fontId="16" fillId="0" borderId="71" xfId="49" applyNumberFormat="1" applyFont="1" applyFill="1" applyBorder="1" applyAlignment="1">
      <alignment horizontal="right" vertical="center" shrinkToFit="1"/>
    </xf>
    <xf numFmtId="176" fontId="16" fillId="0" borderId="72" xfId="49" applyNumberFormat="1" applyFont="1" applyFill="1" applyBorder="1" applyAlignment="1">
      <alignment horizontal="right" vertical="center" shrinkToFit="1"/>
    </xf>
    <xf numFmtId="0" fontId="16" fillId="0" borderId="22"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180" fontId="16" fillId="0" borderId="47" xfId="0" applyNumberFormat="1" applyFont="1" applyFill="1" applyBorder="1" applyAlignment="1">
      <alignment horizontal="center" vertical="center" shrinkToFit="1"/>
    </xf>
    <xf numFmtId="180" fontId="16" fillId="0" borderId="91" xfId="0" applyNumberFormat="1" applyFont="1" applyFill="1" applyBorder="1" applyAlignment="1">
      <alignment horizontal="right" vertical="center" shrinkToFit="1"/>
    </xf>
    <xf numFmtId="180" fontId="16" fillId="0" borderId="62" xfId="0" applyNumberFormat="1" applyFont="1" applyFill="1" applyBorder="1" applyAlignment="1">
      <alignment horizontal="right" vertical="center" shrinkToFit="1"/>
    </xf>
    <xf numFmtId="180" fontId="16" fillId="0" borderId="33" xfId="0" applyNumberFormat="1" applyFont="1" applyFill="1" applyBorder="1" applyAlignment="1">
      <alignment horizontal="center" vertical="center" shrinkToFit="1"/>
    </xf>
    <xf numFmtId="180" fontId="16" fillId="0" borderId="112" xfId="0" applyNumberFormat="1" applyFont="1" applyFill="1" applyBorder="1" applyAlignment="1">
      <alignment horizontal="center" vertical="center" shrinkToFit="1"/>
    </xf>
    <xf numFmtId="180" fontId="16" fillId="0" borderId="63" xfId="0" applyNumberFormat="1" applyFont="1" applyFill="1" applyBorder="1" applyAlignment="1">
      <alignment horizontal="center" vertical="center" shrinkToFit="1"/>
    </xf>
    <xf numFmtId="180" fontId="16" fillId="0" borderId="86" xfId="0" applyNumberFormat="1" applyFont="1" applyFill="1" applyBorder="1" applyAlignment="1">
      <alignment horizontal="center" vertical="center" shrinkToFit="1"/>
    </xf>
    <xf numFmtId="180" fontId="16" fillId="0" borderId="19" xfId="0" applyNumberFormat="1" applyFont="1" applyFill="1" applyBorder="1" applyAlignment="1">
      <alignment horizontal="center" vertical="center" shrinkToFit="1"/>
    </xf>
    <xf numFmtId="180" fontId="16" fillId="0" borderId="113" xfId="0" applyNumberFormat="1" applyFont="1" applyFill="1" applyBorder="1" applyAlignment="1">
      <alignment horizontal="center" vertical="center" shrinkToFit="1"/>
    </xf>
    <xf numFmtId="180" fontId="16" fillId="0" borderId="43" xfId="0" applyNumberFormat="1" applyFont="1" applyFill="1" applyBorder="1" applyAlignment="1">
      <alignment horizontal="center" vertical="center" shrinkToFit="1"/>
    </xf>
    <xf numFmtId="180" fontId="16" fillId="0" borderId="87" xfId="0" applyNumberFormat="1" applyFont="1" applyFill="1" applyBorder="1" applyAlignment="1">
      <alignment horizontal="right" vertical="center" shrinkToFit="1"/>
    </xf>
    <xf numFmtId="180" fontId="16" fillId="0" borderId="64" xfId="0" applyNumberFormat="1" applyFont="1" applyFill="1" applyBorder="1" applyAlignment="1">
      <alignment horizontal="right" vertical="center" shrinkToFit="1"/>
    </xf>
    <xf numFmtId="180" fontId="16" fillId="0" borderId="73" xfId="0" applyNumberFormat="1" applyFont="1" applyFill="1" applyBorder="1" applyAlignment="1">
      <alignment horizontal="center" vertical="center" shrinkToFit="1"/>
    </xf>
    <xf numFmtId="180" fontId="16" fillId="0" borderId="84" xfId="0" applyNumberFormat="1" applyFont="1" applyFill="1" applyBorder="1" applyAlignment="1">
      <alignment horizontal="center" vertical="center" shrinkToFit="1"/>
    </xf>
    <xf numFmtId="180" fontId="16" fillId="0" borderId="71" xfId="0" applyNumberFormat="1" applyFont="1" applyFill="1" applyBorder="1" applyAlignment="1">
      <alignment horizontal="center" vertical="center" shrinkToFit="1"/>
    </xf>
    <xf numFmtId="180" fontId="16" fillId="0" borderId="92" xfId="0" applyNumberFormat="1" applyFont="1" applyFill="1" applyBorder="1" applyAlignment="1">
      <alignment horizontal="center" vertical="center" shrinkToFit="1"/>
    </xf>
    <xf numFmtId="180" fontId="16" fillId="0" borderId="44" xfId="0" applyNumberFormat="1" applyFont="1" applyFill="1" applyBorder="1" applyAlignment="1">
      <alignment horizontal="center" vertical="center" shrinkToFit="1"/>
    </xf>
    <xf numFmtId="180" fontId="16" fillId="0" borderId="93" xfId="0" applyNumberFormat="1" applyFont="1" applyFill="1" applyBorder="1" applyAlignment="1">
      <alignment horizontal="right" vertical="center" shrinkToFit="1"/>
    </xf>
    <xf numFmtId="180" fontId="16" fillId="0" borderId="72" xfId="0" applyNumberFormat="1" applyFont="1" applyFill="1" applyBorder="1" applyAlignment="1">
      <alignment horizontal="right" vertical="center" shrinkToFit="1"/>
    </xf>
    <xf numFmtId="180" fontId="16" fillId="0" borderId="22" xfId="0" applyNumberFormat="1" applyFont="1" applyFill="1" applyBorder="1" applyAlignment="1">
      <alignment horizontal="center" vertical="center" shrinkToFit="1"/>
    </xf>
    <xf numFmtId="180" fontId="16" fillId="0" borderId="115" xfId="0" applyNumberFormat="1" applyFont="1" applyFill="1" applyBorder="1" applyAlignment="1">
      <alignment horizontal="center" vertical="center" shrinkToFit="1"/>
    </xf>
    <xf numFmtId="180" fontId="16" fillId="0" borderId="23" xfId="0" applyNumberFormat="1" applyFont="1" applyFill="1" applyBorder="1" applyAlignment="1">
      <alignment horizontal="center" vertical="center" shrinkToFit="1"/>
    </xf>
    <xf numFmtId="180" fontId="16" fillId="0" borderId="85" xfId="0" applyNumberFormat="1" applyFont="1" applyFill="1" applyBorder="1" applyAlignment="1">
      <alignment horizontal="right" vertical="center" shrinkToFit="1"/>
    </xf>
    <xf numFmtId="180" fontId="16" fillId="0" borderId="74" xfId="0" applyNumberFormat="1" applyFont="1" applyFill="1" applyBorder="1" applyAlignment="1">
      <alignment horizontal="right" vertical="center" shrinkToFit="1"/>
    </xf>
    <xf numFmtId="180" fontId="16" fillId="0" borderId="36" xfId="0" applyNumberFormat="1" applyFont="1" applyFill="1" applyBorder="1" applyAlignment="1">
      <alignment horizontal="center" vertical="center" shrinkToFit="1"/>
    </xf>
    <xf numFmtId="180" fontId="16" fillId="0" borderId="114" xfId="0" applyNumberFormat="1" applyFont="1" applyFill="1" applyBorder="1" applyAlignment="1">
      <alignment horizontal="center" vertical="center" shrinkToFit="1"/>
    </xf>
    <xf numFmtId="180" fontId="16" fillId="0" borderId="69" xfId="0" applyNumberFormat="1" applyFont="1" applyFill="1" applyBorder="1" applyAlignment="1">
      <alignment horizontal="center" vertical="center" shrinkToFit="1"/>
    </xf>
    <xf numFmtId="180" fontId="16" fillId="0" borderId="95" xfId="0" applyNumberFormat="1" applyFont="1" applyFill="1" applyBorder="1" applyAlignment="1">
      <alignment horizontal="center" vertical="center" shrinkToFit="1"/>
    </xf>
    <xf numFmtId="180" fontId="16" fillId="0" borderId="122" xfId="0" applyNumberFormat="1" applyFont="1" applyFill="1" applyBorder="1" applyAlignment="1">
      <alignment horizontal="center" vertical="center" shrinkToFit="1"/>
    </xf>
    <xf numFmtId="180" fontId="16" fillId="0" borderId="94" xfId="0" applyNumberFormat="1" applyFont="1" applyFill="1" applyBorder="1" applyAlignment="1">
      <alignment horizontal="right" vertical="center" shrinkToFit="1"/>
    </xf>
    <xf numFmtId="180" fontId="16" fillId="0" borderId="70" xfId="0" applyNumberFormat="1" applyFont="1" applyFill="1" applyBorder="1" applyAlignment="1">
      <alignment horizontal="right" vertical="center" shrinkToFit="1"/>
    </xf>
    <xf numFmtId="176" fontId="16" fillId="0" borderId="70" xfId="49" applyNumberFormat="1" applyFont="1" applyFill="1" applyBorder="1" applyAlignment="1">
      <alignment horizontal="right" vertical="center" shrinkToFit="1"/>
    </xf>
    <xf numFmtId="180" fontId="16" fillId="0" borderId="32" xfId="0" applyNumberFormat="1" applyFont="1" applyFill="1" applyBorder="1" applyAlignment="1">
      <alignment horizontal="center" vertical="center" shrinkToFit="1"/>
    </xf>
    <xf numFmtId="180" fontId="16" fillId="0" borderId="116" xfId="0" applyNumberFormat="1" applyFont="1" applyFill="1" applyBorder="1" applyAlignment="1">
      <alignment horizontal="center" vertical="center" shrinkToFit="1"/>
    </xf>
    <xf numFmtId="180" fontId="16" fillId="0" borderId="63" xfId="0" applyNumberFormat="1" applyFont="1" applyFill="1" applyBorder="1" applyAlignment="1">
      <alignment horizontal="center" vertical="center" textRotation="255" shrinkToFit="1"/>
    </xf>
    <xf numFmtId="180" fontId="16" fillId="0" borderId="64" xfId="0" applyNumberFormat="1" applyFont="1" applyFill="1" applyBorder="1" applyAlignment="1">
      <alignment horizontal="center" vertical="center" textRotation="255" shrinkToFit="1"/>
    </xf>
    <xf numFmtId="180" fontId="16" fillId="0" borderId="113" xfId="0" applyNumberFormat="1" applyFont="1" applyFill="1" applyBorder="1" applyAlignment="1">
      <alignment horizontal="center" vertical="center" textRotation="255" shrinkToFit="1"/>
    </xf>
    <xf numFmtId="180" fontId="16" fillId="0" borderId="86" xfId="0" applyNumberFormat="1" applyFont="1" applyFill="1" applyBorder="1" applyAlignment="1">
      <alignment horizontal="center" vertical="center" textRotation="255" shrinkToFit="1"/>
    </xf>
    <xf numFmtId="180" fontId="16" fillId="0" borderId="88" xfId="0" applyNumberFormat="1" applyFont="1" applyFill="1" applyBorder="1" applyAlignment="1">
      <alignment horizontal="center" vertical="center" shrinkToFit="1"/>
    </xf>
    <xf numFmtId="180" fontId="16" fillId="0" borderId="65" xfId="0" applyNumberFormat="1" applyFont="1" applyFill="1" applyBorder="1" applyAlignment="1">
      <alignment horizontal="center" vertical="center" shrinkToFit="1"/>
    </xf>
    <xf numFmtId="180" fontId="16" fillId="0" borderId="128" xfId="0" applyNumberFormat="1" applyFont="1" applyFill="1" applyBorder="1" applyAlignment="1">
      <alignment horizontal="center" vertical="center" shrinkToFit="1"/>
    </xf>
    <xf numFmtId="180" fontId="16" fillId="0" borderId="129" xfId="0" applyNumberFormat="1" applyFont="1" applyFill="1" applyBorder="1" applyAlignment="1">
      <alignment horizontal="center" vertical="center" shrinkToFit="1"/>
    </xf>
    <xf numFmtId="180" fontId="16" fillId="0" borderId="48" xfId="0" applyNumberFormat="1" applyFont="1" applyFill="1" applyBorder="1" applyAlignment="1">
      <alignment horizontal="center" vertical="center" shrinkToFit="1"/>
    </xf>
    <xf numFmtId="180" fontId="16" fillId="0" borderId="133" xfId="0" applyNumberFormat="1" applyFont="1" applyFill="1" applyBorder="1" applyAlignment="1">
      <alignment horizontal="right" vertical="center" shrinkToFit="1"/>
    </xf>
    <xf numFmtId="180" fontId="16" fillId="0" borderId="130" xfId="0" applyNumberFormat="1" applyFont="1" applyFill="1" applyBorder="1" applyAlignment="1">
      <alignment horizontal="right" vertical="center" shrinkToFit="1"/>
    </xf>
    <xf numFmtId="176" fontId="16" fillId="0" borderId="128" xfId="49" applyNumberFormat="1" applyFont="1" applyFill="1" applyBorder="1" applyAlignment="1">
      <alignment horizontal="right" vertical="center" shrinkToFit="1"/>
    </xf>
    <xf numFmtId="176" fontId="16" fillId="0" borderId="130" xfId="49" applyNumberFormat="1" applyFont="1" applyFill="1" applyBorder="1" applyAlignment="1">
      <alignment horizontal="right" vertical="center" shrinkToFit="1"/>
    </xf>
    <xf numFmtId="180" fontId="16" fillId="0" borderId="52" xfId="0" applyNumberFormat="1" applyFont="1" applyFill="1" applyBorder="1" applyAlignment="1">
      <alignment horizontal="center" vertical="center" shrinkToFit="1"/>
    </xf>
    <xf numFmtId="180" fontId="16" fillId="0" borderId="132" xfId="0" applyNumberFormat="1" applyFont="1" applyFill="1" applyBorder="1" applyAlignment="1">
      <alignment horizontal="center" vertical="center" shrinkToFit="1"/>
    </xf>
    <xf numFmtId="180" fontId="16" fillId="0" borderId="135" xfId="0" applyNumberFormat="1" applyFont="1" applyFill="1" applyBorder="1" applyAlignment="1">
      <alignment horizontal="center" vertical="center" shrinkToFit="1"/>
    </xf>
    <xf numFmtId="180" fontId="16" fillId="0" borderId="136" xfId="0" applyNumberFormat="1" applyFont="1" applyFill="1" applyBorder="1" applyAlignment="1">
      <alignment horizontal="center" vertical="center" shrinkToFit="1"/>
    </xf>
    <xf numFmtId="180" fontId="16" fillId="0" borderId="137" xfId="0" applyNumberFormat="1" applyFont="1" applyFill="1" applyBorder="1" applyAlignment="1">
      <alignment horizontal="center" vertical="center" shrinkToFit="1"/>
    </xf>
    <xf numFmtId="180" fontId="16" fillId="0" borderId="27" xfId="0" applyNumberFormat="1" applyFont="1" applyFill="1" applyBorder="1" applyAlignment="1">
      <alignment horizontal="center" vertical="center" shrinkToFit="1"/>
    </xf>
    <xf numFmtId="180" fontId="16" fillId="0" borderId="97" xfId="0" applyNumberFormat="1" applyFont="1" applyFill="1" applyBorder="1" applyAlignment="1">
      <alignment horizontal="right" vertical="center" shrinkToFit="1"/>
    </xf>
    <xf numFmtId="180" fontId="16" fillId="0" borderId="81" xfId="0" applyNumberFormat="1" applyFont="1" applyFill="1" applyBorder="1" applyAlignment="1">
      <alignment horizontal="right" vertical="center" shrinkToFit="1"/>
    </xf>
    <xf numFmtId="180" fontId="16" fillId="0" borderId="96" xfId="0" applyNumberFormat="1" applyFont="1" applyFill="1" applyBorder="1" applyAlignment="1">
      <alignment horizontal="center" vertical="center" shrinkToFit="1"/>
    </xf>
    <xf numFmtId="176" fontId="16" fillId="0" borderId="80" xfId="49" applyNumberFormat="1" applyFont="1" applyFill="1" applyBorder="1" applyAlignment="1">
      <alignment horizontal="right" vertical="center" shrinkToFit="1"/>
    </xf>
    <xf numFmtId="176" fontId="16" fillId="0" borderId="81" xfId="49" applyNumberFormat="1" applyFont="1" applyFill="1" applyBorder="1" applyAlignment="1">
      <alignment horizontal="right" vertical="center" shrinkToFit="1"/>
    </xf>
    <xf numFmtId="180" fontId="16" fillId="0" borderId="31" xfId="0" applyNumberFormat="1" applyFont="1" applyFill="1" applyBorder="1" applyAlignment="1">
      <alignment horizontal="center" vertical="center" shrinkToFit="1"/>
    </xf>
    <xf numFmtId="180" fontId="16" fillId="0" borderId="119" xfId="0" applyNumberFormat="1" applyFont="1" applyFill="1" applyBorder="1" applyAlignment="1">
      <alignment horizontal="center" vertical="center" shrinkToFit="1"/>
    </xf>
    <xf numFmtId="180" fontId="16" fillId="0" borderId="139" xfId="0" applyNumberFormat="1" applyFont="1" applyFill="1" applyBorder="1" applyAlignment="1">
      <alignment horizontal="center" vertical="center" shrinkToFit="1"/>
    </xf>
    <xf numFmtId="180" fontId="16" fillId="0" borderId="143" xfId="0" applyNumberFormat="1" applyFont="1" applyFill="1" applyBorder="1" applyAlignment="1">
      <alignment horizontal="center" vertical="center" shrinkToFit="1"/>
    </xf>
    <xf numFmtId="180" fontId="16" fillId="0" borderId="144" xfId="0" applyNumberFormat="1" applyFont="1" applyFill="1" applyBorder="1" applyAlignment="1">
      <alignment horizontal="right" vertical="center" shrinkToFit="1"/>
    </xf>
    <xf numFmtId="180" fontId="16" fillId="0" borderId="140" xfId="0" applyNumberFormat="1" applyFont="1" applyFill="1" applyBorder="1" applyAlignment="1">
      <alignment horizontal="right" vertical="center" shrinkToFit="1"/>
    </xf>
    <xf numFmtId="176" fontId="16" fillId="0" borderId="138" xfId="49" applyNumberFormat="1" applyFont="1" applyFill="1" applyBorder="1" applyAlignment="1">
      <alignment horizontal="right" vertical="center" shrinkToFit="1"/>
    </xf>
    <xf numFmtId="176" fontId="16" fillId="0" borderId="140" xfId="49" applyNumberFormat="1" applyFont="1" applyFill="1" applyBorder="1" applyAlignment="1">
      <alignment horizontal="right" vertical="center" shrinkToFit="1"/>
    </xf>
    <xf numFmtId="180" fontId="16" fillId="0" borderId="145" xfId="0" applyNumberFormat="1" applyFont="1" applyFill="1" applyBorder="1" applyAlignment="1">
      <alignment horizontal="center" vertical="center" shrinkToFit="1"/>
    </xf>
    <xf numFmtId="180" fontId="16" fillId="0" borderId="142" xfId="0" applyNumberFormat="1" applyFont="1" applyFill="1" applyBorder="1" applyAlignment="1">
      <alignment horizontal="center" vertical="center" shrinkToFit="1"/>
    </xf>
    <xf numFmtId="0" fontId="16" fillId="0" borderId="80" xfId="0" applyFont="1" applyFill="1" applyBorder="1" applyAlignment="1">
      <alignment vertical="center" shrinkToFit="1"/>
    </xf>
    <xf numFmtId="0" fontId="16" fillId="0" borderId="96" xfId="0" applyFont="1" applyFill="1" applyBorder="1" applyAlignment="1">
      <alignment vertical="center" shrinkToFit="1"/>
    </xf>
    <xf numFmtId="0" fontId="16" fillId="0" borderId="96"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97" xfId="0" applyFont="1" applyFill="1" applyBorder="1" applyAlignment="1">
      <alignment horizontal="right" vertical="center" shrinkToFit="1"/>
    </xf>
    <xf numFmtId="0" fontId="16" fillId="0" borderId="81" xfId="0" applyFont="1" applyFill="1" applyBorder="1" applyAlignment="1">
      <alignment horizontal="right" vertical="center" shrinkToFit="1"/>
    </xf>
    <xf numFmtId="0" fontId="16" fillId="0" borderId="135" xfId="0" applyFont="1" applyFill="1" applyBorder="1" applyAlignment="1">
      <alignment horizontal="center" vertical="center" shrinkToFit="1"/>
    </xf>
    <xf numFmtId="0" fontId="16" fillId="0" borderId="136" xfId="0" applyFont="1" applyFill="1" applyBorder="1" applyAlignment="1">
      <alignment horizontal="center" vertical="center" shrinkToFit="1"/>
    </xf>
    <xf numFmtId="0" fontId="16" fillId="0" borderId="137" xfId="0" applyFont="1" applyFill="1" applyBorder="1" applyAlignment="1">
      <alignment horizontal="center" vertical="center" shrinkToFit="1"/>
    </xf>
    <xf numFmtId="178" fontId="16" fillId="0" borderId="80" xfId="0" applyNumberFormat="1" applyFont="1" applyFill="1" applyBorder="1" applyAlignment="1">
      <alignment horizontal="right" vertical="center" shrinkToFit="1"/>
    </xf>
    <xf numFmtId="178" fontId="16" fillId="0" borderId="81" xfId="0" applyNumberFormat="1" applyFont="1" applyFill="1" applyBorder="1" applyAlignment="1">
      <alignment horizontal="right" vertical="center" shrinkToFit="1"/>
    </xf>
    <xf numFmtId="0" fontId="16" fillId="0" borderId="31" xfId="0" applyFont="1" applyFill="1" applyBorder="1" applyAlignment="1">
      <alignment horizontal="center" vertical="center" shrinkToFit="1"/>
    </xf>
    <xf numFmtId="0" fontId="16" fillId="0" borderId="11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46" fillId="0" borderId="81" xfId="0" applyFont="1" applyBorder="1" applyAlignment="1">
      <alignment horizontal="center" vertical="distributed" textRotation="255" shrinkToFit="1"/>
    </xf>
    <xf numFmtId="180" fontId="16" fillId="0" borderId="3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5" fillId="0" borderId="0" xfId="0" applyFont="1" applyFill="1" applyBorder="1" applyAlignment="1">
      <alignment vertical="center"/>
    </xf>
    <xf numFmtId="38" fontId="0" fillId="0" borderId="0" xfId="49" applyAlignment="1">
      <alignment vertical="center"/>
    </xf>
    <xf numFmtId="190" fontId="6" fillId="0" borderId="148" xfId="49" applyNumberFormat="1" applyFont="1" applyFill="1" applyBorder="1" applyAlignment="1" applyProtection="1">
      <alignment vertical="center" shrinkToFit="1"/>
      <protection/>
    </xf>
    <xf numFmtId="190" fontId="6" fillId="0" borderId="148" xfId="49" applyNumberFormat="1" applyFont="1" applyFill="1" applyBorder="1" applyAlignment="1">
      <alignment horizontal="right" vertical="center" shrinkToFit="1"/>
    </xf>
    <xf numFmtId="0" fontId="0" fillId="0" borderId="0" xfId="62" applyFont="1">
      <alignment vertical="center"/>
      <protection/>
    </xf>
    <xf numFmtId="0" fontId="0" fillId="0" borderId="0" xfId="62" applyFont="1" applyAlignment="1">
      <alignment horizontal="center" vertical="center"/>
      <protection/>
    </xf>
    <xf numFmtId="38" fontId="0" fillId="0" borderId="0" xfId="49" applyFont="1" applyAlignment="1">
      <alignment vertical="center"/>
    </xf>
    <xf numFmtId="0" fontId="7" fillId="0" borderId="0" xfId="62" applyFont="1">
      <alignment vertical="center"/>
      <protection/>
    </xf>
    <xf numFmtId="38" fontId="7" fillId="0" borderId="0" xfId="49" applyFont="1" applyAlignment="1">
      <alignment vertical="center"/>
    </xf>
    <xf numFmtId="0" fontId="7" fillId="0" borderId="0" xfId="62" applyFont="1" applyAlignment="1">
      <alignment vertical="center" shrinkToFit="1"/>
      <protection/>
    </xf>
    <xf numFmtId="0" fontId="7" fillId="0" borderId="149" xfId="62" applyFont="1" applyBorder="1">
      <alignment vertical="center"/>
      <protection/>
    </xf>
    <xf numFmtId="0" fontId="7" fillId="0" borderId="150" xfId="62" applyFont="1" applyBorder="1">
      <alignment vertical="center"/>
      <protection/>
    </xf>
    <xf numFmtId="0" fontId="0" fillId="0" borderId="0" xfId="62" applyFont="1" applyBorder="1">
      <alignment vertical="center"/>
      <protection/>
    </xf>
    <xf numFmtId="38" fontId="0" fillId="0" borderId="0" xfId="62" applyNumberFormat="1" applyFont="1" applyBorder="1">
      <alignment vertical="center"/>
      <protection/>
    </xf>
    <xf numFmtId="0" fontId="5" fillId="0" borderId="0" xfId="62" applyFont="1" applyFill="1" applyBorder="1" applyAlignment="1">
      <alignment horizontal="right" vertical="center"/>
      <protection/>
    </xf>
    <xf numFmtId="0" fontId="7" fillId="0" borderId="151" xfId="62" applyFont="1" applyBorder="1">
      <alignment vertical="center"/>
      <protection/>
    </xf>
    <xf numFmtId="0" fontId="7" fillId="0" borderId="152" xfId="62" applyFont="1" applyBorder="1">
      <alignment vertical="center"/>
      <protection/>
    </xf>
    <xf numFmtId="0" fontId="7" fillId="0" borderId="153" xfId="62" applyFont="1" applyBorder="1">
      <alignment vertical="center"/>
      <protection/>
    </xf>
    <xf numFmtId="0" fontId="7" fillId="0" borderId="154" xfId="62" applyFont="1" applyBorder="1">
      <alignment vertical="center"/>
      <protection/>
    </xf>
    <xf numFmtId="0" fontId="7" fillId="0" borderId="138" xfId="62" applyFont="1" applyBorder="1" applyAlignment="1">
      <alignment horizontal="center" vertical="center"/>
      <protection/>
    </xf>
    <xf numFmtId="0" fontId="7" fillId="0" borderId="139" xfId="62" applyFont="1" applyBorder="1" applyAlignment="1">
      <alignment horizontal="center" vertical="center"/>
      <protection/>
    </xf>
    <xf numFmtId="0" fontId="7" fillId="0" borderId="140" xfId="62" applyFont="1" applyBorder="1" applyAlignment="1">
      <alignment horizontal="center" vertical="center"/>
      <protection/>
    </xf>
    <xf numFmtId="38" fontId="7" fillId="0" borderId="155" xfId="49" applyFont="1" applyBorder="1" applyAlignment="1">
      <alignment vertical="center"/>
    </xf>
    <xf numFmtId="38" fontId="7" fillId="0" borderId="156" xfId="49" applyFont="1" applyBorder="1" applyAlignment="1">
      <alignment vertical="center"/>
    </xf>
    <xf numFmtId="38" fontId="7" fillId="0" borderId="157" xfId="49" applyFont="1" applyBorder="1" applyAlignment="1">
      <alignment vertical="center"/>
    </xf>
    <xf numFmtId="38" fontId="7" fillId="0" borderId="158" xfId="49" applyFont="1" applyBorder="1" applyAlignment="1">
      <alignment vertical="center"/>
    </xf>
    <xf numFmtId="38" fontId="7" fillId="0" borderId="159" xfId="49" applyFont="1" applyBorder="1" applyAlignment="1">
      <alignment vertical="center"/>
    </xf>
    <xf numFmtId="38" fontId="7" fillId="0" borderId="160" xfId="49" applyFont="1" applyBorder="1" applyAlignment="1">
      <alignment vertical="center"/>
    </xf>
    <xf numFmtId="38" fontId="7" fillId="0" borderId="161" xfId="49" applyFont="1" applyBorder="1" applyAlignment="1">
      <alignment vertical="center"/>
    </xf>
    <xf numFmtId="38" fontId="7" fillId="0" borderId="162" xfId="49" applyFont="1" applyBorder="1" applyAlignment="1">
      <alignment vertical="center"/>
    </xf>
    <xf numFmtId="38" fontId="7" fillId="0" borderId="163" xfId="49" applyFont="1" applyBorder="1" applyAlignment="1">
      <alignment vertical="center"/>
    </xf>
    <xf numFmtId="0" fontId="7" fillId="0" borderId="164" xfId="62" applyFont="1" applyBorder="1" applyAlignment="1">
      <alignment horizontal="center" vertical="center"/>
      <protection/>
    </xf>
    <xf numFmtId="38" fontId="7" fillId="0" borderId="165" xfId="49" applyFont="1" applyBorder="1" applyAlignment="1">
      <alignment vertical="center"/>
    </xf>
    <xf numFmtId="38" fontId="7" fillId="0" borderId="166" xfId="49" applyFont="1" applyBorder="1" applyAlignment="1">
      <alignment vertical="center"/>
    </xf>
    <xf numFmtId="38" fontId="7" fillId="0" borderId="167" xfId="49" applyFont="1" applyBorder="1" applyAlignment="1">
      <alignment vertical="center"/>
    </xf>
    <xf numFmtId="0" fontId="3" fillId="0" borderId="168" xfId="62" applyFont="1" applyBorder="1">
      <alignment vertical="center"/>
      <protection/>
    </xf>
    <xf numFmtId="190" fontId="3" fillId="0" borderId="169" xfId="49" applyNumberFormat="1" applyFont="1" applyFill="1" applyBorder="1" applyAlignment="1" applyProtection="1">
      <alignment vertical="center" shrinkToFit="1"/>
      <protection/>
    </xf>
    <xf numFmtId="190" fontId="3" fillId="0" borderId="170" xfId="49" applyNumberFormat="1" applyFont="1" applyFill="1" applyBorder="1" applyAlignment="1">
      <alignment horizontal="right" vertical="center" shrinkToFit="1"/>
    </xf>
    <xf numFmtId="190" fontId="3" fillId="0" borderId="171" xfId="49" applyNumberFormat="1" applyFont="1" applyFill="1" applyBorder="1" applyAlignment="1">
      <alignment horizontal="right" vertical="center" shrinkToFit="1"/>
    </xf>
    <xf numFmtId="190" fontId="3" fillId="0" borderId="169" xfId="49" applyNumberFormat="1" applyFont="1" applyFill="1" applyBorder="1" applyAlignment="1">
      <alignment horizontal="right" vertical="center" shrinkToFit="1"/>
    </xf>
    <xf numFmtId="190" fontId="3" fillId="0" borderId="172" xfId="49" applyNumberFormat="1" applyFont="1" applyFill="1" applyBorder="1" applyAlignment="1">
      <alignment horizontal="right" vertical="center" shrinkToFit="1"/>
    </xf>
    <xf numFmtId="190" fontId="3" fillId="0" borderId="169" xfId="49" applyNumberFormat="1" applyFont="1" applyBorder="1" applyAlignment="1">
      <alignment vertical="center"/>
    </xf>
    <xf numFmtId="190" fontId="3" fillId="0" borderId="170" xfId="49" applyNumberFormat="1" applyFont="1" applyBorder="1" applyAlignment="1">
      <alignment vertical="center"/>
    </xf>
    <xf numFmtId="190" fontId="3" fillId="0" borderId="171" xfId="49" applyNumberFormat="1" applyFont="1" applyBorder="1" applyAlignment="1">
      <alignment vertical="center"/>
    </xf>
    <xf numFmtId="190" fontId="3" fillId="0" borderId="172" xfId="49" applyNumberFormat="1" applyFont="1" applyBorder="1" applyAlignment="1">
      <alignment vertical="center"/>
    </xf>
    <xf numFmtId="0" fontId="3" fillId="0" borderId="153" xfId="62" applyFont="1" applyBorder="1">
      <alignment vertical="center"/>
      <protection/>
    </xf>
    <xf numFmtId="190" fontId="3" fillId="0" borderId="158" xfId="49" applyNumberFormat="1" applyFont="1" applyBorder="1" applyAlignment="1">
      <alignment vertical="center"/>
    </xf>
    <xf numFmtId="190" fontId="3" fillId="0" borderId="159" xfId="49" applyNumberFormat="1" applyFont="1" applyBorder="1" applyAlignment="1">
      <alignment vertical="center"/>
    </xf>
    <xf numFmtId="190" fontId="3" fillId="0" borderId="160" xfId="49" applyNumberFormat="1" applyFont="1" applyBorder="1" applyAlignment="1">
      <alignment vertical="center"/>
    </xf>
    <xf numFmtId="190" fontId="3" fillId="0" borderId="166" xfId="49" applyNumberFormat="1" applyFont="1" applyBorder="1" applyAlignment="1">
      <alignment vertical="center"/>
    </xf>
    <xf numFmtId="0" fontId="3" fillId="0" borderId="173" xfId="62" applyFont="1" applyBorder="1">
      <alignment vertical="center"/>
      <protection/>
    </xf>
    <xf numFmtId="190" fontId="3" fillId="0" borderId="174" xfId="49" applyNumberFormat="1" applyFont="1" applyBorder="1" applyAlignment="1">
      <alignment vertical="center"/>
    </xf>
    <xf numFmtId="190" fontId="3" fillId="0" borderId="175" xfId="49" applyNumberFormat="1" applyFont="1" applyBorder="1" applyAlignment="1">
      <alignment vertical="center"/>
    </xf>
    <xf numFmtId="190" fontId="3" fillId="0" borderId="176" xfId="49" applyNumberFormat="1" applyFont="1" applyBorder="1" applyAlignment="1">
      <alignment vertical="center"/>
    </xf>
    <xf numFmtId="190" fontId="3" fillId="0" borderId="177" xfId="49" applyNumberFormat="1" applyFont="1" applyBorder="1" applyAlignment="1">
      <alignment vertical="center"/>
    </xf>
    <xf numFmtId="0" fontId="7" fillId="0" borderId="178" xfId="62" applyFont="1" applyBorder="1" applyAlignment="1">
      <alignment horizontal="center" vertical="center" shrinkToFit="1"/>
      <protection/>
    </xf>
    <xf numFmtId="0" fontId="7" fillId="0" borderId="179" xfId="62" applyFont="1" applyBorder="1" applyAlignment="1">
      <alignment horizontal="center" vertical="center" shrinkToFit="1"/>
      <protection/>
    </xf>
    <xf numFmtId="0" fontId="3" fillId="0" borderId="180" xfId="62" applyFont="1" applyBorder="1" applyAlignment="1">
      <alignment horizontal="center" vertical="center" shrinkToFit="1"/>
      <protection/>
    </xf>
    <xf numFmtId="0" fontId="7" fillId="0" borderId="181" xfId="62" applyFont="1" applyBorder="1" applyAlignment="1">
      <alignment horizontal="center" vertical="center" shrinkToFit="1"/>
      <protection/>
    </xf>
    <xf numFmtId="0" fontId="3" fillId="0" borderId="179" xfId="62" applyFont="1" applyBorder="1" applyAlignment="1">
      <alignment horizontal="center" vertical="center" shrinkToFit="1"/>
      <protection/>
    </xf>
    <xf numFmtId="0" fontId="3" fillId="0" borderId="182" xfId="62" applyFont="1" applyBorder="1" applyAlignment="1">
      <alignment horizontal="center" vertical="center" wrapText="1" shrinkToFit="1"/>
      <protection/>
    </xf>
    <xf numFmtId="0" fontId="7" fillId="0" borderId="183" xfId="62" applyFont="1" applyBorder="1" applyAlignment="1">
      <alignment horizontal="center" vertical="center"/>
      <protection/>
    </xf>
    <xf numFmtId="0" fontId="0" fillId="0" borderId="184" xfId="62" applyBorder="1">
      <alignment vertical="center"/>
      <protection/>
    </xf>
    <xf numFmtId="0" fontId="0" fillId="0" borderId="38"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122" xfId="62" applyFont="1" applyBorder="1">
      <alignment vertical="center"/>
      <protection/>
    </xf>
    <xf numFmtId="0" fontId="0" fillId="0" borderId="0" xfId="62" applyBorder="1">
      <alignment vertical="center"/>
      <protection/>
    </xf>
    <xf numFmtId="0" fontId="0" fillId="0" borderId="185" xfId="62" applyBorder="1">
      <alignment vertical="center"/>
      <protection/>
    </xf>
    <xf numFmtId="0" fontId="0" fillId="0" borderId="27" xfId="62" applyFont="1" applyBorder="1">
      <alignment vertical="center"/>
      <protection/>
    </xf>
    <xf numFmtId="0" fontId="0" fillId="0" borderId="42" xfId="62" applyBorder="1">
      <alignment vertical="center"/>
      <protection/>
    </xf>
    <xf numFmtId="0" fontId="0" fillId="0" borderId="37" xfId="62" applyBorder="1">
      <alignment vertical="center"/>
      <protection/>
    </xf>
    <xf numFmtId="190" fontId="0" fillId="0" borderId="0" xfId="49" applyNumberFormat="1" applyBorder="1" applyAlignment="1">
      <alignment vertical="center"/>
    </xf>
    <xf numFmtId="190" fontId="0" fillId="0" borderId="185" xfId="49" applyNumberFormat="1" applyBorder="1" applyAlignment="1">
      <alignment vertical="center"/>
    </xf>
    <xf numFmtId="190" fontId="0" fillId="0" borderId="42" xfId="49" applyNumberFormat="1" applyBorder="1" applyAlignment="1">
      <alignment vertical="center"/>
    </xf>
    <xf numFmtId="190" fontId="0" fillId="0" borderId="37" xfId="49" applyNumberFormat="1" applyBorder="1" applyAlignment="1">
      <alignment vertical="center"/>
    </xf>
    <xf numFmtId="0" fontId="0" fillId="0" borderId="0" xfId="62" applyFont="1" applyBorder="1">
      <alignment vertical="center"/>
      <protection/>
    </xf>
    <xf numFmtId="190" fontId="3" fillId="0" borderId="0" xfId="49" applyNumberFormat="1" applyFont="1" applyBorder="1" applyAlignment="1">
      <alignment vertical="center"/>
    </xf>
    <xf numFmtId="0" fontId="0" fillId="0" borderId="186" xfId="0" applyFont="1" applyFill="1" applyBorder="1" applyAlignment="1">
      <alignment horizontal="center" vertical="center" textRotation="255" wrapText="1"/>
    </xf>
    <xf numFmtId="0" fontId="0" fillId="0" borderId="41" xfId="0" applyFont="1" applyFill="1" applyBorder="1" applyAlignment="1">
      <alignment horizontal="center" vertical="distributed" textRotation="255" wrapText="1"/>
    </xf>
    <xf numFmtId="0" fontId="0" fillId="0" borderId="0" xfId="0" applyFont="1" applyFill="1" applyAlignment="1">
      <alignment horizontal="center" vertical="center"/>
    </xf>
    <xf numFmtId="0" fontId="0" fillId="0" borderId="0" xfId="0" applyFont="1" applyFill="1" applyAlignment="1">
      <alignment vertical="center"/>
    </xf>
    <xf numFmtId="0" fontId="13"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xf>
    <xf numFmtId="0" fontId="0" fillId="0" borderId="0" xfId="0" applyFont="1" applyFill="1" applyAlignment="1">
      <alignment horizontal="left" vertical="center"/>
    </xf>
    <xf numFmtId="0" fontId="43" fillId="0" borderId="0" xfId="0" applyFont="1" applyFill="1" applyAlignment="1">
      <alignment vertical="center"/>
    </xf>
    <xf numFmtId="183" fontId="5" fillId="0" borderId="112" xfId="0" applyNumberFormat="1" applyFont="1" applyFill="1" applyBorder="1" applyAlignment="1">
      <alignment horizontal="center" vertical="center" wrapText="1"/>
    </xf>
    <xf numFmtId="183" fontId="5" fillId="0" borderId="118" xfId="0" applyNumberFormat="1" applyFont="1" applyFill="1" applyBorder="1" applyAlignment="1">
      <alignment horizontal="center" vertical="center" wrapText="1"/>
    </xf>
    <xf numFmtId="183" fontId="5" fillId="0" borderId="114" xfId="0" applyNumberFormat="1" applyFont="1" applyFill="1" applyBorder="1" applyAlignment="1">
      <alignment horizontal="center" vertical="center" wrapText="1"/>
    </xf>
    <xf numFmtId="183" fontId="5" fillId="0" borderId="113" xfId="0" applyNumberFormat="1" applyFont="1" applyFill="1" applyBorder="1" applyAlignment="1">
      <alignment horizontal="center" vertical="center" wrapText="1"/>
    </xf>
    <xf numFmtId="183" fontId="5" fillId="0" borderId="115" xfId="0" applyNumberFormat="1" applyFont="1" applyFill="1" applyBorder="1" applyAlignment="1">
      <alignment horizontal="center" vertical="center" wrapText="1"/>
    </xf>
    <xf numFmtId="183" fontId="5" fillId="0" borderId="116" xfId="0" applyNumberFormat="1" applyFont="1" applyFill="1" applyBorder="1" applyAlignment="1">
      <alignment horizontal="center" vertical="center" wrapText="1"/>
    </xf>
    <xf numFmtId="183" fontId="5" fillId="0" borderId="119" xfId="0" applyNumberFormat="1" applyFont="1" applyFill="1" applyBorder="1" applyAlignment="1">
      <alignment horizontal="center" vertical="center" wrapText="1"/>
    </xf>
    <xf numFmtId="183" fontId="5" fillId="0" borderId="120" xfId="0" applyNumberFormat="1" applyFont="1" applyFill="1" applyBorder="1" applyAlignment="1">
      <alignment horizontal="center" vertical="center" wrapText="1"/>
    </xf>
    <xf numFmtId="0" fontId="5" fillId="0" borderId="116" xfId="0" applyFont="1" applyFill="1" applyBorder="1" applyAlignment="1">
      <alignment horizontal="center" vertical="center"/>
    </xf>
    <xf numFmtId="0" fontId="5" fillId="0" borderId="114" xfId="0" applyFont="1" applyFill="1" applyBorder="1" applyAlignment="1">
      <alignment horizontal="center" vertical="center"/>
    </xf>
    <xf numFmtId="183" fontId="43" fillId="0" borderId="115" xfId="0" applyNumberFormat="1" applyFont="1" applyFill="1" applyBorder="1" applyAlignment="1">
      <alignment horizontal="center" vertical="center" wrapText="1"/>
    </xf>
    <xf numFmtId="183" fontId="5" fillId="0" borderId="120" xfId="0" applyNumberFormat="1" applyFont="1" applyFill="1" applyBorder="1" applyAlignment="1">
      <alignment horizontal="center" vertical="center" wrapText="1" shrinkToFit="1"/>
    </xf>
    <xf numFmtId="183" fontId="5" fillId="0" borderId="116" xfId="0" applyNumberFormat="1" applyFont="1" applyFill="1" applyBorder="1" applyAlignment="1">
      <alignment horizontal="center" vertical="center" wrapText="1" shrinkToFit="1"/>
    </xf>
    <xf numFmtId="183" fontId="5" fillId="0" borderId="119" xfId="0" applyNumberFormat="1" applyFont="1" applyFill="1" applyBorder="1" applyAlignment="1">
      <alignment horizontal="center" vertical="center" wrapText="1" shrinkToFit="1"/>
    </xf>
    <xf numFmtId="0" fontId="43" fillId="0" borderId="0" xfId="0" applyFont="1" applyBorder="1" applyAlignment="1">
      <alignment horizontal="left" vertical="center"/>
    </xf>
    <xf numFmtId="0" fontId="45" fillId="0" borderId="59" xfId="0" applyFont="1" applyFill="1" applyBorder="1" applyAlignment="1">
      <alignment horizontal="center" vertical="center" wrapText="1" shrinkToFit="1"/>
    </xf>
    <xf numFmtId="0" fontId="5" fillId="0" borderId="27" xfId="0" applyFont="1" applyFill="1" applyBorder="1" applyAlignment="1">
      <alignment vertical="center" textRotation="255"/>
    </xf>
    <xf numFmtId="0" fontId="49"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Alignment="1">
      <alignment horizontal="left"/>
    </xf>
    <xf numFmtId="0" fontId="11" fillId="0" borderId="0" xfId="62" applyFont="1" applyFill="1" applyAlignment="1">
      <alignment horizontal="left" vertical="center"/>
      <protection/>
    </xf>
    <xf numFmtId="0" fontId="11" fillId="0" borderId="0" xfId="62" applyFont="1" applyFill="1" applyAlignment="1">
      <alignment horizontal="center" vertical="center"/>
      <protection/>
    </xf>
    <xf numFmtId="0" fontId="19" fillId="0" borderId="0" xfId="0" applyFont="1" applyFill="1" applyAlignment="1">
      <alignment horizontal="left" vertical="center"/>
    </xf>
    <xf numFmtId="0" fontId="52" fillId="0" borderId="84" xfId="0" applyFont="1" applyFill="1" applyBorder="1" applyAlignment="1">
      <alignment horizontal="left" vertical="center" wrapText="1"/>
    </xf>
    <xf numFmtId="0" fontId="52" fillId="0" borderId="86" xfId="0" applyFont="1" applyFill="1" applyBorder="1" applyAlignment="1">
      <alignment horizontal="left" vertical="center" wrapText="1"/>
    </xf>
    <xf numFmtId="0" fontId="43" fillId="0" borderId="92" xfId="0" applyFont="1" applyFill="1" applyBorder="1" applyAlignment="1">
      <alignment horizontal="left" vertical="center" wrapText="1"/>
    </xf>
    <xf numFmtId="176" fontId="43" fillId="0" borderId="92" xfId="49" applyNumberFormat="1" applyFont="1" applyFill="1" applyBorder="1" applyAlignment="1">
      <alignment horizontal="right" vertical="center" wrapText="1"/>
    </xf>
    <xf numFmtId="176" fontId="43" fillId="0" borderId="115" xfId="49" applyNumberFormat="1" applyFont="1" applyFill="1" applyBorder="1" applyAlignment="1">
      <alignment horizontal="right" vertical="center" wrapText="1"/>
    </xf>
    <xf numFmtId="180" fontId="50" fillId="0" borderId="64" xfId="0" applyNumberFormat="1" applyFont="1" applyFill="1" applyBorder="1" applyAlignment="1">
      <alignment horizontal="center" vertical="center"/>
    </xf>
    <xf numFmtId="180" fontId="50" fillId="0" borderId="19" xfId="0" applyNumberFormat="1" applyFont="1" applyFill="1" applyBorder="1" applyAlignment="1">
      <alignment horizontal="center" vertical="center"/>
    </xf>
    <xf numFmtId="180" fontId="50" fillId="0" borderId="52" xfId="0" applyNumberFormat="1" applyFont="1" applyFill="1" applyBorder="1" applyAlignment="1">
      <alignment horizontal="center" vertical="center"/>
    </xf>
    <xf numFmtId="0" fontId="47" fillId="0" borderId="87" xfId="0" applyFont="1" applyFill="1" applyBorder="1" applyAlignment="1">
      <alignment horizontal="center" vertical="center"/>
    </xf>
    <xf numFmtId="180" fontId="47" fillId="0" borderId="63" xfId="0" applyNumberFormat="1" applyFont="1" applyFill="1" applyBorder="1" applyAlignment="1">
      <alignment horizontal="center" vertical="center"/>
    </xf>
    <xf numFmtId="180" fontId="47" fillId="0" borderId="86" xfId="0" applyNumberFormat="1" applyFont="1" applyFill="1" applyBorder="1" applyAlignment="1">
      <alignment horizontal="center" vertical="center"/>
    </xf>
    <xf numFmtId="0" fontId="54" fillId="0" borderId="62" xfId="0" applyFont="1" applyFill="1" applyBorder="1" applyAlignment="1">
      <alignment horizontal="center" vertical="center"/>
    </xf>
    <xf numFmtId="180" fontId="47" fillId="0" borderId="61" xfId="0" applyNumberFormat="1" applyFont="1" applyFill="1" applyBorder="1" applyAlignment="1">
      <alignment horizontal="center" vertical="center"/>
    </xf>
    <xf numFmtId="180" fontId="47" fillId="0" borderId="62" xfId="0" applyNumberFormat="1" applyFont="1" applyFill="1" applyBorder="1" applyAlignment="1">
      <alignment horizontal="center" vertical="center" shrinkToFit="1"/>
    </xf>
    <xf numFmtId="180" fontId="47" fillId="0" borderId="62" xfId="0" applyNumberFormat="1" applyFont="1" applyFill="1" applyBorder="1" applyAlignment="1">
      <alignment horizontal="center" vertical="center"/>
    </xf>
    <xf numFmtId="180" fontId="47" fillId="0" borderId="64" xfId="0" applyNumberFormat="1" applyFont="1" applyFill="1" applyBorder="1" applyAlignment="1">
      <alignment horizontal="center" vertical="center" shrinkToFit="1"/>
    </xf>
    <xf numFmtId="180" fontId="47" fillId="0" borderId="64" xfId="0" applyNumberFormat="1" applyFont="1" applyFill="1" applyBorder="1" applyAlignment="1">
      <alignment horizontal="center" vertical="center"/>
    </xf>
    <xf numFmtId="0" fontId="50" fillId="0" borderId="6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3" fillId="0" borderId="0" xfId="0" applyFont="1" applyFill="1" applyAlignment="1">
      <alignment/>
    </xf>
    <xf numFmtId="0" fontId="43" fillId="0" borderId="0" xfId="0" applyFont="1" applyFill="1" applyBorder="1" applyAlignment="1">
      <alignment/>
    </xf>
    <xf numFmtId="0" fontId="43" fillId="0" borderId="0" xfId="0" applyFont="1" applyFill="1" applyBorder="1" applyAlignment="1">
      <alignment horizontal="distributed" vertical="center"/>
    </xf>
    <xf numFmtId="0" fontId="43" fillId="0" borderId="65" xfId="0" applyFont="1" applyFill="1" applyBorder="1" applyAlignment="1">
      <alignment horizontal="center" vertical="center" wrapText="1"/>
    </xf>
    <xf numFmtId="0" fontId="5" fillId="0" borderId="19" xfId="0" applyFont="1" applyFill="1" applyBorder="1" applyAlignment="1">
      <alignment horizontal="distributed" vertical="center" wrapText="1"/>
    </xf>
    <xf numFmtId="0" fontId="5" fillId="0" borderId="33" xfId="0" applyFont="1" applyFill="1" applyBorder="1" applyAlignment="1">
      <alignment horizontal="distributed" vertical="center" wrapText="1"/>
    </xf>
    <xf numFmtId="0" fontId="52" fillId="0" borderId="102" xfId="0" applyFont="1" applyFill="1" applyBorder="1" applyAlignment="1">
      <alignment horizontal="center" vertical="center"/>
    </xf>
    <xf numFmtId="183" fontId="43" fillId="0" borderId="64" xfId="49" applyNumberFormat="1" applyFont="1" applyFill="1" applyBorder="1" applyAlignment="1">
      <alignment vertical="center"/>
    </xf>
    <xf numFmtId="183" fontId="43" fillId="0" borderId="63" xfId="49" applyNumberFormat="1" applyFont="1" applyFill="1" applyBorder="1" applyAlignment="1" quotePrefix="1">
      <alignment horizontal="right" vertical="center"/>
    </xf>
    <xf numFmtId="183" fontId="43" fillId="0" borderId="63" xfId="49" applyNumberFormat="1" applyFont="1" applyFill="1" applyBorder="1" applyAlignment="1">
      <alignment vertical="center"/>
    </xf>
    <xf numFmtId="183" fontId="43" fillId="0" borderId="63" xfId="0" applyNumberFormat="1" applyFont="1" applyFill="1" applyBorder="1" applyAlignment="1">
      <alignment vertical="center"/>
    </xf>
    <xf numFmtId="183" fontId="43" fillId="0" borderId="64" xfId="0" applyNumberFormat="1" applyFont="1" applyFill="1" applyBorder="1" applyAlignment="1">
      <alignment vertical="center"/>
    </xf>
    <xf numFmtId="183" fontId="43" fillId="0" borderId="63" xfId="49"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47" xfId="0" applyFont="1" applyFill="1" applyBorder="1" applyAlignment="1">
      <alignment horizontal="center" vertical="center" shrinkToFit="1"/>
    </xf>
    <xf numFmtId="0" fontId="43" fillId="0" borderId="59"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5" fillId="0" borderId="187" xfId="0" applyFont="1" applyFill="1" applyBorder="1" applyAlignment="1">
      <alignment horizontal="left" vertical="center" indent="1"/>
    </xf>
    <xf numFmtId="0" fontId="5" fillId="0" borderId="188" xfId="0" applyFont="1" applyFill="1" applyBorder="1" applyAlignment="1">
      <alignment horizontal="left" vertical="center" indent="1"/>
    </xf>
    <xf numFmtId="0" fontId="5" fillId="0" borderId="189" xfId="0" applyFont="1" applyFill="1" applyBorder="1" applyAlignment="1">
      <alignment horizontal="left" vertical="center" indent="1"/>
    </xf>
    <xf numFmtId="0" fontId="5" fillId="0" borderId="190" xfId="0" applyFont="1" applyFill="1" applyBorder="1" applyAlignment="1">
      <alignment horizontal="left" vertical="center" indent="1"/>
    </xf>
    <xf numFmtId="0" fontId="7" fillId="0" borderId="190" xfId="0" applyFont="1" applyFill="1" applyBorder="1" applyAlignment="1">
      <alignment horizontal="left" vertical="center" indent="1"/>
    </xf>
    <xf numFmtId="0" fontId="7" fillId="0" borderId="191" xfId="0" applyFont="1" applyFill="1" applyBorder="1" applyAlignment="1">
      <alignment horizontal="left" vertical="center" indent="1"/>
    </xf>
    <xf numFmtId="0" fontId="7" fillId="0" borderId="189" xfId="0" applyFont="1" applyFill="1" applyBorder="1" applyAlignment="1">
      <alignment horizontal="left" vertical="center" indent="1"/>
    </xf>
    <xf numFmtId="0" fontId="7" fillId="0" borderId="188" xfId="0" applyFont="1" applyFill="1" applyBorder="1" applyAlignment="1">
      <alignment horizontal="left" vertical="center" indent="1"/>
    </xf>
    <xf numFmtId="0" fontId="7" fillId="0" borderId="192" xfId="0" applyFont="1" applyFill="1" applyBorder="1" applyAlignment="1">
      <alignment horizontal="left" vertical="center" indent="1"/>
    </xf>
    <xf numFmtId="0" fontId="7" fillId="0" borderId="193" xfId="0" applyFont="1" applyFill="1" applyBorder="1" applyAlignment="1">
      <alignment horizontal="left" vertical="center" wrapText="1" indent="1"/>
    </xf>
    <xf numFmtId="0" fontId="7" fillId="0" borderId="189" xfId="0" applyFont="1" applyFill="1" applyBorder="1" applyAlignment="1">
      <alignment horizontal="left" vertical="center" wrapText="1" indent="1"/>
    </xf>
    <xf numFmtId="0" fontId="7" fillId="0" borderId="188" xfId="0" applyFont="1" applyFill="1" applyBorder="1" applyAlignment="1">
      <alignment horizontal="left" vertical="center" wrapText="1" indent="1"/>
    </xf>
    <xf numFmtId="0" fontId="7" fillId="0" borderId="192" xfId="0" applyFont="1" applyFill="1" applyBorder="1" applyAlignment="1">
      <alignment horizontal="left" vertical="center" wrapText="1" indent="1"/>
    </xf>
    <xf numFmtId="0" fontId="44" fillId="0" borderId="189" xfId="0" applyFont="1" applyFill="1" applyBorder="1" applyAlignment="1">
      <alignment horizontal="left" vertical="center" wrapText="1" indent="1"/>
    </xf>
    <xf numFmtId="0" fontId="44" fillId="0" borderId="190" xfId="0" applyFont="1" applyFill="1" applyBorder="1" applyAlignment="1">
      <alignment horizontal="left" vertical="center" wrapText="1" indent="1"/>
    </xf>
    <xf numFmtId="0" fontId="44" fillId="0" borderId="188" xfId="0" applyFont="1" applyFill="1" applyBorder="1" applyAlignment="1">
      <alignment horizontal="left" vertical="center" wrapText="1" indent="1"/>
    </xf>
    <xf numFmtId="0" fontId="44" fillId="0" borderId="192" xfId="0" applyFont="1" applyFill="1" applyBorder="1" applyAlignment="1">
      <alignment horizontal="left" vertical="center" wrapText="1" indent="1"/>
    </xf>
    <xf numFmtId="0" fontId="44" fillId="0" borderId="187" xfId="0" applyFont="1" applyFill="1" applyBorder="1" applyAlignment="1">
      <alignment horizontal="left" vertical="center" wrapText="1" indent="1"/>
    </xf>
    <xf numFmtId="0" fontId="44" fillId="0" borderId="191" xfId="0" applyFont="1" applyFill="1" applyBorder="1" applyAlignment="1">
      <alignment horizontal="left" vertical="center" wrapText="1" indent="1"/>
    </xf>
    <xf numFmtId="0" fontId="44" fillId="0" borderId="193" xfId="0" applyFont="1" applyFill="1" applyBorder="1" applyAlignment="1">
      <alignment horizontal="left" vertical="center" wrapText="1" indent="1"/>
    </xf>
    <xf numFmtId="0" fontId="7" fillId="0" borderId="190" xfId="0" applyFont="1" applyFill="1" applyBorder="1" applyAlignment="1">
      <alignment horizontal="left" vertical="center" wrapText="1" indent="1"/>
    </xf>
    <xf numFmtId="0" fontId="7" fillId="0" borderId="191" xfId="0" applyFont="1" applyFill="1" applyBorder="1" applyAlignment="1">
      <alignment horizontal="left" vertical="center" wrapText="1" indent="1"/>
    </xf>
    <xf numFmtId="0" fontId="53" fillId="0" borderId="188" xfId="0" applyFont="1" applyFill="1" applyBorder="1" applyAlignment="1">
      <alignment horizontal="left" vertical="center" wrapText="1" indent="1"/>
    </xf>
    <xf numFmtId="0" fontId="53" fillId="0" borderId="190" xfId="0" applyFont="1" applyFill="1" applyBorder="1" applyAlignment="1">
      <alignment horizontal="left" vertical="center" wrapText="1" indent="1"/>
    </xf>
    <xf numFmtId="0" fontId="7" fillId="0" borderId="194" xfId="0" applyFont="1" applyFill="1" applyBorder="1" applyAlignment="1">
      <alignment horizontal="left" vertical="center" wrapText="1" indent="1"/>
    </xf>
    <xf numFmtId="0" fontId="5" fillId="0" borderId="194" xfId="0" applyFont="1" applyBorder="1" applyAlignment="1">
      <alignment horizontal="left" vertical="center" indent="1"/>
    </xf>
    <xf numFmtId="0" fontId="5" fillId="0" borderId="8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22"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84"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42" xfId="0" applyFont="1" applyBorder="1" applyAlignment="1">
      <alignment horizontal="center" vertical="center" shrinkToFit="1"/>
    </xf>
    <xf numFmtId="183" fontId="5" fillId="0" borderId="59" xfId="0" applyNumberFormat="1" applyFont="1" applyFill="1" applyBorder="1" applyAlignment="1">
      <alignment horizontal="center" vertical="center" wrapText="1"/>
    </xf>
    <xf numFmtId="183" fontId="5" fillId="0" borderId="82" xfId="0" applyNumberFormat="1" applyFont="1" applyFill="1" applyBorder="1" applyAlignment="1">
      <alignment horizontal="center" vertical="center" wrapText="1"/>
    </xf>
    <xf numFmtId="0" fontId="5" fillId="0" borderId="195" xfId="0" applyFont="1" applyFill="1" applyBorder="1" applyAlignment="1">
      <alignment horizontal="center" vertical="center" wrapText="1"/>
    </xf>
    <xf numFmtId="0" fontId="52" fillId="0" borderId="17"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5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33" xfId="0" applyFont="1" applyFill="1" applyBorder="1" applyAlignment="1">
      <alignment horizontal="center" vertical="center"/>
    </xf>
    <xf numFmtId="0" fontId="43" fillId="0" borderId="19" xfId="0" applyFont="1" applyFill="1" applyBorder="1" applyAlignment="1">
      <alignment horizontal="center" vertical="center" wrapText="1"/>
    </xf>
    <xf numFmtId="0" fontId="43" fillId="0" borderId="19" xfId="0" applyFont="1" applyFill="1" applyBorder="1" applyAlignment="1">
      <alignment horizontal="center" vertical="center"/>
    </xf>
    <xf numFmtId="0" fontId="51" fillId="0" borderId="42" xfId="0" applyFont="1" applyFill="1" applyBorder="1" applyAlignment="1">
      <alignment horizontal="center" vertical="center"/>
    </xf>
    <xf numFmtId="0" fontId="0" fillId="0" borderId="0" xfId="0" applyFont="1" applyFill="1" applyAlignment="1">
      <alignment horizontal="right"/>
    </xf>
    <xf numFmtId="49" fontId="0" fillId="0" borderId="0" xfId="0" applyNumberFormat="1" applyFont="1" applyAlignment="1">
      <alignment horizontal="right"/>
    </xf>
    <xf numFmtId="0" fontId="16" fillId="0" borderId="184" xfId="0" applyFont="1" applyFill="1" applyBorder="1" applyAlignment="1">
      <alignment horizontal="center" vertical="distributed" textRotation="255" wrapText="1"/>
    </xf>
    <xf numFmtId="0" fontId="16" fillId="0" borderId="96" xfId="0" applyFont="1" applyBorder="1" applyAlignment="1">
      <alignment horizontal="center" vertical="distributed" textRotation="255"/>
    </xf>
    <xf numFmtId="0" fontId="16" fillId="0" borderId="196" xfId="0" applyFont="1" applyBorder="1" applyAlignment="1">
      <alignment horizontal="center" vertical="center"/>
    </xf>
    <xf numFmtId="0" fontId="16" fillId="0" borderId="117" xfId="0" applyFont="1" applyFill="1" applyBorder="1" applyAlignment="1">
      <alignment horizontal="center" vertical="distributed" textRotation="255"/>
    </xf>
    <xf numFmtId="0" fontId="16" fillId="0" borderId="197" xfId="0" applyFont="1" applyBorder="1" applyAlignment="1">
      <alignment horizontal="center" vertical="center" wrapText="1"/>
    </xf>
    <xf numFmtId="0" fontId="16" fillId="0" borderId="198" xfId="0" applyFont="1" applyFill="1" applyBorder="1" applyAlignment="1">
      <alignment horizontal="center" vertical="center" wrapText="1"/>
    </xf>
    <xf numFmtId="0" fontId="16" fillId="0" borderId="196" xfId="0" applyFont="1" applyBorder="1" applyAlignment="1">
      <alignment horizontal="center" vertical="center" wrapText="1"/>
    </xf>
    <xf numFmtId="0" fontId="16" fillId="0" borderId="198" xfId="0" applyFont="1" applyFill="1" applyBorder="1" applyAlignment="1">
      <alignment horizontal="center" vertical="center"/>
    </xf>
    <xf numFmtId="0" fontId="16" fillId="0" borderId="154" xfId="0" applyFont="1" applyBorder="1" applyAlignment="1">
      <alignment horizontal="center" vertical="center"/>
    </xf>
    <xf numFmtId="0" fontId="16" fillId="0" borderId="58" xfId="0" applyFont="1" applyBorder="1" applyAlignment="1">
      <alignment horizontal="distributed" vertical="center"/>
    </xf>
    <xf numFmtId="0" fontId="16" fillId="0" borderId="40" xfId="0" applyFont="1" applyFill="1" applyBorder="1" applyAlignment="1">
      <alignment horizontal="center" vertical="distributed" textRotation="255"/>
    </xf>
    <xf numFmtId="0" fontId="16" fillId="0" borderId="32" xfId="0" applyFont="1" applyBorder="1" applyAlignment="1">
      <alignment horizontal="center" vertical="distributed" textRotation="255"/>
    </xf>
    <xf numFmtId="0" fontId="16" fillId="0" borderId="31" xfId="0" applyFont="1" applyBorder="1" applyAlignment="1">
      <alignment horizontal="center" vertical="distributed" textRotation="255"/>
    </xf>
    <xf numFmtId="0" fontId="16" fillId="0" borderId="197" xfId="0" applyFont="1" applyFill="1" applyBorder="1" applyAlignment="1">
      <alignment horizontal="center" vertical="center" wrapText="1"/>
    </xf>
    <xf numFmtId="0" fontId="16" fillId="0" borderId="67" xfId="0" applyFont="1" applyFill="1" applyBorder="1" applyAlignment="1">
      <alignment horizontal="center" vertical="distributed" textRotation="255"/>
    </xf>
    <xf numFmtId="0" fontId="16" fillId="0" borderId="80" xfId="0" applyFont="1" applyBorder="1" applyAlignment="1">
      <alignment horizontal="center" vertical="distributed" textRotation="255"/>
    </xf>
    <xf numFmtId="0" fontId="16" fillId="0" borderId="98" xfId="0" applyFont="1" applyBorder="1" applyAlignment="1">
      <alignment horizontal="distributed" vertical="center" wrapText="1"/>
    </xf>
    <xf numFmtId="0" fontId="16" fillId="0" borderId="18" xfId="0" applyFont="1" applyBorder="1" applyAlignment="1">
      <alignment horizontal="distributed" vertical="center"/>
    </xf>
    <xf numFmtId="0" fontId="41" fillId="0" borderId="0" xfId="0" applyFont="1" applyFill="1" applyAlignment="1">
      <alignment horizontal="center"/>
    </xf>
    <xf numFmtId="0" fontId="16" fillId="0" borderId="68" xfId="0" applyFont="1" applyFill="1" applyBorder="1" applyAlignment="1">
      <alignment horizontal="center" vertical="distributed" textRotation="255"/>
    </xf>
    <xf numFmtId="0" fontId="16" fillId="0" borderId="81" xfId="0" applyFont="1" applyBorder="1" applyAlignment="1">
      <alignment horizontal="center" vertical="distributed" textRotation="255"/>
    </xf>
    <xf numFmtId="0" fontId="3" fillId="0" borderId="0" xfId="63" applyFont="1" applyFill="1" applyBorder="1" applyAlignment="1" applyProtection="1">
      <alignment vertical="center"/>
      <protection/>
    </xf>
    <xf numFmtId="0" fontId="3" fillId="0" borderId="199" xfId="63" applyFont="1" applyFill="1" applyBorder="1" applyAlignment="1" applyProtection="1">
      <alignment vertical="center"/>
      <protection/>
    </xf>
    <xf numFmtId="0" fontId="3" fillId="0" borderId="199" xfId="63" applyFont="1" applyFill="1" applyBorder="1" applyAlignment="1" applyProtection="1">
      <alignment horizontal="center" vertical="center"/>
      <protection/>
    </xf>
    <xf numFmtId="38" fontId="3" fillId="0" borderId="199" xfId="49" applyFont="1" applyFill="1" applyBorder="1" applyAlignment="1" applyProtection="1">
      <alignment horizontal="center" vertical="center"/>
      <protection/>
    </xf>
    <xf numFmtId="0" fontId="3" fillId="0" borderId="0" xfId="63" applyFont="1" applyAlignment="1">
      <alignment vertical="center"/>
      <protection/>
    </xf>
    <xf numFmtId="0" fontId="6" fillId="0" borderId="0" xfId="63" applyFont="1" applyFill="1" applyAlignment="1" applyProtection="1">
      <alignment vertical="center" shrinkToFit="1"/>
      <protection/>
    </xf>
    <xf numFmtId="0" fontId="57" fillId="0" borderId="0" xfId="63" applyFont="1" applyFill="1" applyAlignment="1" applyProtection="1">
      <alignment vertical="center" shrinkToFit="1"/>
      <protection/>
    </xf>
    <xf numFmtId="0" fontId="6" fillId="0" borderId="149" xfId="63" applyFont="1" applyFill="1" applyBorder="1" applyAlignment="1" applyProtection="1">
      <alignment horizontal="center" vertical="center" shrinkToFit="1"/>
      <protection/>
    </xf>
    <xf numFmtId="0" fontId="6" fillId="0" borderId="200" xfId="63" applyFont="1" applyFill="1" applyBorder="1" applyAlignment="1" applyProtection="1">
      <alignment horizontal="center" vertical="center" shrinkToFit="1"/>
      <protection/>
    </xf>
    <xf numFmtId="38" fontId="6" fillId="0" borderId="149" xfId="49" applyFont="1" applyFill="1" applyBorder="1" applyAlignment="1" applyProtection="1">
      <alignment horizontal="center" vertical="center" shrinkToFit="1"/>
      <protection/>
    </xf>
    <xf numFmtId="38" fontId="6" fillId="0" borderId="200" xfId="49" applyFont="1" applyFill="1" applyBorder="1" applyAlignment="1" applyProtection="1">
      <alignment horizontal="center" vertical="center" shrinkToFit="1"/>
      <protection/>
    </xf>
    <xf numFmtId="0" fontId="6" fillId="0" borderId="0" xfId="63" applyFont="1" applyAlignment="1">
      <alignment vertical="center" shrinkToFit="1"/>
      <protection/>
    </xf>
    <xf numFmtId="0" fontId="58" fillId="0" borderId="0" xfId="63" applyFont="1" applyFill="1" applyBorder="1" applyAlignment="1" applyProtection="1">
      <alignment vertical="center" shrinkToFit="1"/>
      <protection/>
    </xf>
    <xf numFmtId="0" fontId="58" fillId="0" borderId="42" xfId="63" applyFont="1" applyFill="1" applyBorder="1" applyAlignment="1" applyProtection="1">
      <alignment vertical="center" shrinkToFit="1"/>
      <protection/>
    </xf>
    <xf numFmtId="0" fontId="58" fillId="0" borderId="42" xfId="63" applyFont="1" applyFill="1" applyBorder="1" applyAlignment="1" applyProtection="1">
      <alignment horizontal="left" vertical="center" shrinkToFit="1"/>
      <protection/>
    </xf>
    <xf numFmtId="38" fontId="58" fillId="0" borderId="42" xfId="49" applyFont="1" applyFill="1" applyBorder="1" applyAlignment="1" applyProtection="1">
      <alignment horizontal="center" vertical="center" shrinkToFit="1"/>
      <protection/>
    </xf>
    <xf numFmtId="0" fontId="58" fillId="0" borderId="0" xfId="63" applyFont="1" applyBorder="1" applyAlignment="1">
      <alignment vertical="center" shrinkToFit="1"/>
      <protection/>
    </xf>
    <xf numFmtId="0" fontId="60" fillId="0" borderId="0" xfId="63" applyFont="1" applyFill="1" applyBorder="1" applyAlignment="1" applyProtection="1">
      <alignment horizontal="center" vertical="center" shrinkToFit="1"/>
      <protection/>
    </xf>
    <xf numFmtId="0" fontId="57" fillId="0" borderId="154" xfId="63" applyFont="1" applyFill="1" applyBorder="1" applyAlignment="1" applyProtection="1">
      <alignment vertical="center" shrinkToFit="1"/>
      <protection/>
    </xf>
    <xf numFmtId="0" fontId="6" fillId="0" borderId="154" xfId="63" applyFont="1" applyFill="1" applyBorder="1" applyAlignment="1" applyProtection="1">
      <alignment vertical="center" shrinkToFit="1"/>
      <protection/>
    </xf>
    <xf numFmtId="176" fontId="6" fillId="0" borderId="154" xfId="49" applyNumberFormat="1" applyFont="1" applyFill="1" applyBorder="1" applyAlignment="1" applyProtection="1">
      <alignment horizontal="right" vertical="center" shrinkToFit="1"/>
      <protection/>
    </xf>
    <xf numFmtId="0" fontId="6" fillId="0" borderId="0" xfId="63" applyFont="1" applyFill="1" applyBorder="1" applyAlignment="1">
      <alignment vertical="center" shrinkToFit="1"/>
      <protection/>
    </xf>
    <xf numFmtId="0" fontId="6" fillId="0" borderId="0" xfId="63" applyFont="1" applyFill="1" applyBorder="1" applyAlignment="1" applyProtection="1">
      <alignment horizontal="center" vertical="center" shrinkToFit="1"/>
      <protection/>
    </xf>
    <xf numFmtId="0" fontId="57" fillId="0" borderId="153" xfId="63" applyFont="1" applyFill="1" applyBorder="1" applyAlignment="1" applyProtection="1">
      <alignment vertical="center" shrinkToFit="1"/>
      <protection/>
    </xf>
    <xf numFmtId="0" fontId="6" fillId="0" borderId="153" xfId="63" applyFont="1" applyFill="1" applyBorder="1" applyAlignment="1" applyProtection="1">
      <alignment vertical="center" shrinkToFit="1"/>
      <protection/>
    </xf>
    <xf numFmtId="176" fontId="6" fillId="0" borderId="153" xfId="49" applyNumberFormat="1" applyFont="1" applyFill="1" applyBorder="1" applyAlignment="1" applyProtection="1">
      <alignment horizontal="right" vertical="center" shrinkToFit="1"/>
      <protection/>
    </xf>
    <xf numFmtId="176" fontId="16" fillId="0" borderId="153" xfId="49" applyNumberFormat="1" applyFont="1" applyFill="1" applyBorder="1" applyAlignment="1" applyProtection="1">
      <alignment horizontal="right" vertical="center" shrinkToFit="1"/>
      <protection/>
    </xf>
    <xf numFmtId="0" fontId="6" fillId="0" borderId="0" xfId="63" applyFont="1" applyBorder="1" applyAlignment="1">
      <alignment vertical="center" shrinkToFit="1"/>
      <protection/>
    </xf>
    <xf numFmtId="0" fontId="57" fillId="0" borderId="173" xfId="63" applyFont="1" applyFill="1" applyBorder="1" applyAlignment="1" applyProtection="1">
      <alignment vertical="center" shrinkToFit="1"/>
      <protection/>
    </xf>
    <xf numFmtId="0" fontId="6" fillId="0" borderId="173" xfId="63" applyFont="1" applyFill="1" applyBorder="1" applyAlignment="1" applyProtection="1">
      <alignment vertical="center" shrinkToFit="1"/>
      <protection/>
    </xf>
    <xf numFmtId="176" fontId="6" fillId="0" borderId="173" xfId="49" applyNumberFormat="1" applyFont="1" applyFill="1" applyBorder="1" applyAlignment="1" applyProtection="1">
      <alignment horizontal="right" vertical="center" shrinkToFit="1"/>
      <protection/>
    </xf>
    <xf numFmtId="0" fontId="57" fillId="0" borderId="201" xfId="63" applyFont="1" applyFill="1" applyBorder="1" applyAlignment="1" applyProtection="1">
      <alignment vertical="center" shrinkToFit="1"/>
      <protection/>
    </xf>
    <xf numFmtId="0" fontId="6" fillId="0" borderId="201" xfId="63" applyFont="1" applyFill="1" applyBorder="1" applyAlignment="1" applyProtection="1">
      <alignment vertical="center" shrinkToFit="1"/>
      <protection/>
    </xf>
    <xf numFmtId="176" fontId="6" fillId="0" borderId="201" xfId="49" applyNumberFormat="1" applyFont="1" applyFill="1" applyBorder="1" applyAlignment="1" applyProtection="1">
      <alignment horizontal="right" vertical="center" shrinkToFit="1"/>
      <protection/>
    </xf>
    <xf numFmtId="0" fontId="57" fillId="0" borderId="202" xfId="63" applyFont="1" applyFill="1" applyBorder="1" applyAlignment="1" applyProtection="1">
      <alignment vertical="center" shrinkToFit="1"/>
      <protection/>
    </xf>
    <xf numFmtId="0" fontId="6" fillId="0" borderId="202" xfId="63" applyFont="1" applyFill="1" applyBorder="1" applyAlignment="1" applyProtection="1">
      <alignment vertical="center" shrinkToFit="1"/>
      <protection/>
    </xf>
    <xf numFmtId="176" fontId="6" fillId="0" borderId="202" xfId="49" applyNumberFormat="1" applyFont="1" applyFill="1" applyBorder="1" applyAlignment="1" applyProtection="1">
      <alignment horizontal="right" vertical="center" shrinkToFit="1"/>
      <protection/>
    </xf>
    <xf numFmtId="0" fontId="57" fillId="0" borderId="151" xfId="63" applyFont="1" applyFill="1" applyBorder="1" applyAlignment="1" applyProtection="1">
      <alignment vertical="center" shrinkToFit="1"/>
      <protection/>
    </xf>
    <xf numFmtId="0" fontId="6" fillId="0" borderId="151" xfId="63" applyFont="1" applyFill="1" applyBorder="1" applyAlignment="1" applyProtection="1">
      <alignment vertical="center" shrinkToFit="1"/>
      <protection/>
    </xf>
    <xf numFmtId="176" fontId="6" fillId="0" borderId="151" xfId="49" applyNumberFormat="1" applyFont="1" applyFill="1" applyBorder="1" applyAlignment="1" applyProtection="1">
      <alignment horizontal="right" vertical="center" shrinkToFit="1"/>
      <protection/>
    </xf>
    <xf numFmtId="0" fontId="6" fillId="0" borderId="148" xfId="63" applyFont="1" applyFill="1" applyBorder="1" applyAlignment="1" applyProtection="1">
      <alignment vertical="center" shrinkToFit="1"/>
      <protection/>
    </xf>
    <xf numFmtId="176" fontId="6" fillId="0" borderId="148" xfId="49" applyNumberFormat="1" applyFont="1" applyFill="1" applyBorder="1" applyAlignment="1" applyProtection="1">
      <alignment horizontal="right" vertical="center" shrinkToFit="1"/>
      <protection/>
    </xf>
    <xf numFmtId="0" fontId="6" fillId="0" borderId="0" xfId="63" applyFont="1" applyAlignment="1">
      <alignment vertical="center"/>
      <protection/>
    </xf>
    <xf numFmtId="49" fontId="6" fillId="0" borderId="0" xfId="63" applyNumberFormat="1" applyFont="1" applyBorder="1" applyAlignment="1">
      <alignment horizontal="center" vertical="center"/>
      <protection/>
    </xf>
    <xf numFmtId="38" fontId="6" fillId="0" borderId="0" xfId="49" applyFont="1" applyAlignment="1">
      <alignment horizontal="center" vertical="center"/>
    </xf>
    <xf numFmtId="0" fontId="6" fillId="0" borderId="0" xfId="63" applyFont="1" applyAlignment="1">
      <alignment horizontal="center" vertical="center"/>
      <protection/>
    </xf>
    <xf numFmtId="0" fontId="6" fillId="0" borderId="0" xfId="63" applyFont="1" applyAlignment="1">
      <alignment horizontal="center" vertical="center" shrinkToFit="1"/>
      <protection/>
    </xf>
    <xf numFmtId="38" fontId="6" fillId="0" borderId="0" xfId="49" applyFont="1" applyAlignment="1">
      <alignment horizontal="center" vertical="center" shrinkToFit="1"/>
    </xf>
    <xf numFmtId="0" fontId="3" fillId="0" borderId="0" xfId="63" applyFont="1" applyFill="1" applyBorder="1" applyAlignment="1">
      <alignment vertical="center"/>
      <protection/>
    </xf>
    <xf numFmtId="0" fontId="3" fillId="0" borderId="199" xfId="63" applyFont="1" applyFill="1" applyBorder="1" applyAlignment="1">
      <alignment vertical="center"/>
      <protection/>
    </xf>
    <xf numFmtId="0" fontId="3" fillId="0" borderId="199" xfId="63" applyFont="1" applyFill="1" applyBorder="1" applyAlignment="1">
      <alignment horizontal="center" vertical="center"/>
      <protection/>
    </xf>
    <xf numFmtId="38" fontId="3" fillId="0" borderId="199" xfId="49" applyFont="1" applyFill="1" applyBorder="1" applyAlignment="1">
      <alignment horizontal="center" vertical="center"/>
    </xf>
    <xf numFmtId="0" fontId="6" fillId="0" borderId="0" xfId="63" applyFont="1" applyFill="1" applyAlignment="1">
      <alignment vertical="center" shrinkToFit="1"/>
      <protection/>
    </xf>
    <xf numFmtId="0" fontId="57" fillId="0" borderId="0" xfId="63" applyFont="1" applyFill="1" applyAlignment="1">
      <alignment vertical="center" shrinkToFit="1"/>
      <protection/>
    </xf>
    <xf numFmtId="0" fontId="6" fillId="0" borderId="149" xfId="63" applyFont="1" applyFill="1" applyBorder="1" applyAlignment="1">
      <alignment horizontal="center" vertical="center" shrinkToFit="1"/>
      <protection/>
    </xf>
    <xf numFmtId="0" fontId="6" fillId="0" borderId="200" xfId="63" applyFont="1" applyFill="1" applyBorder="1" applyAlignment="1">
      <alignment horizontal="center" vertical="center" shrinkToFit="1"/>
      <protection/>
    </xf>
    <xf numFmtId="38" fontId="6" fillId="0" borderId="149" xfId="49" applyFont="1" applyFill="1" applyBorder="1" applyAlignment="1">
      <alignment horizontal="center" vertical="center" shrinkToFit="1"/>
    </xf>
    <xf numFmtId="38" fontId="6" fillId="0" borderId="200" xfId="49" applyFont="1" applyFill="1" applyBorder="1" applyAlignment="1">
      <alignment horizontal="center" vertical="center" shrinkToFit="1"/>
    </xf>
    <xf numFmtId="0" fontId="58" fillId="0" borderId="0" xfId="63" applyFont="1" applyFill="1" applyBorder="1" applyAlignment="1">
      <alignment vertical="center" shrinkToFit="1"/>
      <protection/>
    </xf>
    <xf numFmtId="0" fontId="58" fillId="0" borderId="42" xfId="63" applyFont="1" applyFill="1" applyBorder="1" applyAlignment="1">
      <alignment vertical="center" shrinkToFit="1"/>
      <protection/>
    </xf>
    <xf numFmtId="0" fontId="58" fillId="0" borderId="42" xfId="63" applyFont="1" applyFill="1" applyBorder="1" applyAlignment="1">
      <alignment horizontal="left" vertical="center" shrinkToFit="1"/>
      <protection/>
    </xf>
    <xf numFmtId="38" fontId="58" fillId="0" borderId="42" xfId="49" applyFont="1" applyFill="1" applyBorder="1" applyAlignment="1">
      <alignment horizontal="center" vertical="center" shrinkToFit="1"/>
    </xf>
    <xf numFmtId="0" fontId="60" fillId="0" borderId="0" xfId="63" applyFont="1" applyFill="1" applyBorder="1" applyAlignment="1">
      <alignment horizontal="center" vertical="center" shrinkToFit="1"/>
      <protection/>
    </xf>
    <xf numFmtId="0" fontId="57" fillId="0" borderId="154" xfId="63" applyFont="1" applyFill="1" applyBorder="1" applyAlignment="1">
      <alignment vertical="center" shrinkToFit="1"/>
      <protection/>
    </xf>
    <xf numFmtId="38" fontId="6" fillId="0" borderId="154" xfId="49" applyFont="1" applyFill="1" applyBorder="1" applyAlignment="1">
      <alignment horizontal="right" vertical="center" shrinkToFit="1"/>
    </xf>
    <xf numFmtId="38" fontId="6" fillId="0" borderId="154" xfId="49" applyFont="1" applyFill="1" applyBorder="1" applyAlignment="1" applyProtection="1">
      <alignment horizontal="right" vertical="center" shrinkToFit="1"/>
      <protection locked="0"/>
    </xf>
    <xf numFmtId="0" fontId="6" fillId="0" borderId="0" xfId="63" applyFont="1" applyFill="1" applyBorder="1" applyAlignment="1">
      <alignment horizontal="center" vertical="center" shrinkToFit="1"/>
      <protection/>
    </xf>
    <xf numFmtId="0" fontId="57" fillId="0" borderId="153" xfId="63" applyFont="1" applyFill="1" applyBorder="1" applyAlignment="1">
      <alignment vertical="center" shrinkToFit="1"/>
      <protection/>
    </xf>
    <xf numFmtId="38" fontId="6" fillId="0" borderId="153" xfId="49" applyFont="1" applyFill="1" applyBorder="1" applyAlignment="1">
      <alignment horizontal="right" vertical="center" shrinkToFit="1"/>
    </xf>
    <xf numFmtId="38" fontId="6" fillId="0" borderId="153" xfId="49" applyFont="1" applyFill="1" applyBorder="1" applyAlignment="1" applyProtection="1">
      <alignment horizontal="right" vertical="center" shrinkToFit="1"/>
      <protection locked="0"/>
    </xf>
    <xf numFmtId="0" fontId="57" fillId="0" borderId="173" xfId="63" applyFont="1" applyFill="1" applyBorder="1" applyAlignment="1">
      <alignment vertical="center" shrinkToFit="1"/>
      <protection/>
    </xf>
    <xf numFmtId="38" fontId="6" fillId="0" borderId="173" xfId="49" applyFont="1" applyFill="1" applyBorder="1" applyAlignment="1">
      <alignment horizontal="right" vertical="center" shrinkToFit="1"/>
    </xf>
    <xf numFmtId="38" fontId="6" fillId="0" borderId="173" xfId="49" applyFont="1" applyFill="1" applyBorder="1" applyAlignment="1" applyProtection="1">
      <alignment horizontal="right" vertical="center" shrinkToFit="1"/>
      <protection locked="0"/>
    </xf>
    <xf numFmtId="0" fontId="57" fillId="0" borderId="201" xfId="63" applyFont="1" applyFill="1" applyBorder="1" applyAlignment="1">
      <alignment vertical="center" shrinkToFit="1"/>
      <protection/>
    </xf>
    <xf numFmtId="0" fontId="6" fillId="0" borderId="201" xfId="63" applyFont="1" applyFill="1" applyBorder="1" applyAlignment="1">
      <alignment vertical="center" shrinkToFit="1"/>
      <protection/>
    </xf>
    <xf numFmtId="38" fontId="6" fillId="0" borderId="201" xfId="49" applyFont="1" applyFill="1" applyBorder="1" applyAlignment="1">
      <alignment horizontal="right" vertical="center" shrinkToFit="1"/>
    </xf>
    <xf numFmtId="0" fontId="57" fillId="0" borderId="202" xfId="63" applyFont="1" applyFill="1" applyBorder="1" applyAlignment="1">
      <alignment vertical="center" shrinkToFit="1"/>
      <protection/>
    </xf>
    <xf numFmtId="0" fontId="6" fillId="0" borderId="202" xfId="63" applyFont="1" applyFill="1" applyBorder="1" applyAlignment="1">
      <alignment vertical="center" shrinkToFit="1"/>
      <protection/>
    </xf>
    <xf numFmtId="38" fontId="6" fillId="0" borderId="202" xfId="49" applyFont="1" applyFill="1" applyBorder="1" applyAlignment="1">
      <alignment horizontal="right" vertical="center" shrinkToFit="1"/>
    </xf>
    <xf numFmtId="38" fontId="6" fillId="0" borderId="202" xfId="49" applyFont="1" applyFill="1" applyBorder="1" applyAlignment="1" applyProtection="1">
      <alignment horizontal="right" vertical="center" shrinkToFit="1"/>
      <protection locked="0"/>
    </xf>
    <xf numFmtId="0" fontId="57" fillId="0" borderId="151" xfId="63" applyFont="1" applyFill="1" applyBorder="1" applyAlignment="1">
      <alignment vertical="center" shrinkToFit="1"/>
      <protection/>
    </xf>
    <xf numFmtId="0" fontId="6" fillId="0" borderId="151" xfId="63" applyFont="1" applyFill="1" applyBorder="1" applyAlignment="1">
      <alignment vertical="center" shrinkToFit="1"/>
      <protection/>
    </xf>
    <xf numFmtId="38" fontId="6" fillId="0" borderId="151" xfId="49" applyFont="1" applyFill="1" applyBorder="1" applyAlignment="1">
      <alignment horizontal="right" vertical="center" shrinkToFit="1"/>
    </xf>
    <xf numFmtId="38" fontId="6" fillId="0" borderId="151" xfId="49" applyFont="1" applyFill="1" applyBorder="1" applyAlignment="1" applyProtection="1">
      <alignment horizontal="right" vertical="center" shrinkToFit="1"/>
      <protection locked="0"/>
    </xf>
    <xf numFmtId="0" fontId="6" fillId="0" borderId="148" xfId="63" applyFont="1" applyFill="1" applyBorder="1" applyAlignment="1">
      <alignment vertical="center" shrinkToFit="1"/>
      <protection/>
    </xf>
    <xf numFmtId="38" fontId="6" fillId="0" borderId="148" xfId="49" applyFont="1" applyFill="1" applyBorder="1" applyAlignment="1">
      <alignment horizontal="right" vertical="center" shrinkToFit="1"/>
    </xf>
    <xf numFmtId="49" fontId="6" fillId="0" borderId="0" xfId="63" applyNumberFormat="1" applyFont="1" applyBorder="1" applyAlignment="1">
      <alignment horizontal="center" vertical="center" shrinkToFit="1"/>
      <protection/>
    </xf>
    <xf numFmtId="38" fontId="6" fillId="0" borderId="0" xfId="63" applyNumberFormat="1" applyFont="1" applyAlignment="1">
      <alignment horizontal="center" vertical="center" shrinkToFit="1"/>
      <protection/>
    </xf>
    <xf numFmtId="201" fontId="6" fillId="0" borderId="154" xfId="49" applyNumberFormat="1" applyFont="1" applyFill="1" applyBorder="1" applyAlignment="1">
      <alignment horizontal="right" vertical="center" shrinkToFit="1"/>
    </xf>
    <xf numFmtId="201" fontId="6" fillId="0" borderId="154" xfId="49" applyNumberFormat="1" applyFont="1" applyFill="1" applyBorder="1" applyAlignment="1" applyProtection="1">
      <alignment horizontal="right" vertical="center" shrinkToFit="1"/>
      <protection locked="0"/>
    </xf>
    <xf numFmtId="201" fontId="6" fillId="0" borderId="153" xfId="49" applyNumberFormat="1" applyFont="1" applyFill="1" applyBorder="1" applyAlignment="1">
      <alignment horizontal="right" vertical="center" shrinkToFit="1"/>
    </xf>
    <xf numFmtId="201" fontId="6" fillId="0" borderId="153" xfId="49" applyNumberFormat="1" applyFont="1" applyFill="1" applyBorder="1" applyAlignment="1" applyProtection="1">
      <alignment horizontal="right" vertical="center" shrinkToFit="1"/>
      <protection locked="0"/>
    </xf>
    <xf numFmtId="201" fontId="16" fillId="0" borderId="153" xfId="49" applyNumberFormat="1" applyFont="1" applyFill="1" applyBorder="1" applyAlignment="1">
      <alignment horizontal="right" vertical="center" shrinkToFit="1"/>
    </xf>
    <xf numFmtId="201" fontId="16" fillId="0" borderId="153" xfId="49" applyNumberFormat="1" applyFont="1" applyFill="1" applyBorder="1" applyAlignment="1" applyProtection="1">
      <alignment horizontal="right" vertical="center" shrinkToFit="1"/>
      <protection locked="0"/>
    </xf>
    <xf numFmtId="201" fontId="6" fillId="0" borderId="173" xfId="49" applyNumberFormat="1" applyFont="1" applyFill="1" applyBorder="1" applyAlignment="1">
      <alignment horizontal="right" vertical="center" shrinkToFit="1"/>
    </xf>
    <xf numFmtId="201" fontId="6" fillId="0" borderId="173" xfId="49" applyNumberFormat="1" applyFont="1" applyFill="1" applyBorder="1" applyAlignment="1" applyProtection="1">
      <alignment horizontal="right" vertical="center" shrinkToFit="1"/>
      <protection locked="0"/>
    </xf>
    <xf numFmtId="201" fontId="6" fillId="0" borderId="201" xfId="49" applyNumberFormat="1" applyFont="1" applyFill="1" applyBorder="1" applyAlignment="1">
      <alignment horizontal="right" vertical="center" shrinkToFit="1"/>
    </xf>
    <xf numFmtId="201" fontId="6" fillId="0" borderId="202" xfId="49" applyNumberFormat="1" applyFont="1" applyFill="1" applyBorder="1" applyAlignment="1">
      <alignment horizontal="right" vertical="center" shrinkToFit="1"/>
    </xf>
    <xf numFmtId="201" fontId="6" fillId="0" borderId="202" xfId="49" applyNumberFormat="1" applyFont="1" applyFill="1" applyBorder="1" applyAlignment="1" applyProtection="1">
      <alignment horizontal="right" vertical="center" shrinkToFit="1"/>
      <protection locked="0"/>
    </xf>
    <xf numFmtId="201" fontId="6" fillId="0" borderId="151" xfId="49" applyNumberFormat="1" applyFont="1" applyFill="1" applyBorder="1" applyAlignment="1">
      <alignment horizontal="right" vertical="center" shrinkToFit="1"/>
    </xf>
    <xf numFmtId="201" fontId="6" fillId="0" borderId="151" xfId="49" applyNumberFormat="1" applyFont="1" applyFill="1" applyBorder="1" applyAlignment="1" applyProtection="1">
      <alignment horizontal="right" vertical="center" shrinkToFit="1"/>
      <protection locked="0"/>
    </xf>
    <xf numFmtId="201" fontId="6" fillId="0" borderId="148" xfId="49" applyNumberFormat="1" applyFont="1" applyFill="1" applyBorder="1" applyAlignment="1">
      <alignment horizontal="right" vertical="center" shrinkToFit="1"/>
    </xf>
    <xf numFmtId="0" fontId="6" fillId="0" borderId="0" xfId="63" applyFont="1" applyFill="1" applyBorder="1" applyAlignment="1">
      <alignment vertical="center"/>
      <protection/>
    </xf>
    <xf numFmtId="0" fontId="6" fillId="0" borderId="0" xfId="63" applyFont="1" applyFill="1" applyBorder="1" applyAlignment="1">
      <alignment horizontal="center" vertical="center"/>
      <protection/>
    </xf>
    <xf numFmtId="49" fontId="6" fillId="0" borderId="0" xfId="63" applyNumberFormat="1" applyFont="1" applyFill="1" applyBorder="1" applyAlignment="1">
      <alignment horizontal="center" vertical="center"/>
      <protection/>
    </xf>
    <xf numFmtId="180" fontId="6" fillId="0" borderId="0" xfId="63" applyNumberFormat="1" applyFont="1" applyFill="1" applyBorder="1" applyAlignment="1">
      <alignment horizontal="center" vertical="center"/>
      <protection/>
    </xf>
    <xf numFmtId="180" fontId="6" fillId="0" borderId="0" xfId="63" applyNumberFormat="1" applyFont="1" applyFill="1" applyBorder="1" applyAlignment="1" applyProtection="1">
      <alignment horizontal="center" vertical="center"/>
      <protection locked="0"/>
    </xf>
    <xf numFmtId="176" fontId="6" fillId="0" borderId="154" xfId="49" applyNumberFormat="1" applyFont="1" applyFill="1" applyBorder="1" applyAlignment="1">
      <alignment horizontal="right" vertical="center" shrinkToFit="1"/>
    </xf>
    <xf numFmtId="176" fontId="6" fillId="0" borderId="154" xfId="49" applyNumberFormat="1" applyFont="1" applyFill="1" applyBorder="1" applyAlignment="1" applyProtection="1">
      <alignment horizontal="right" vertical="center" shrinkToFit="1"/>
      <protection locked="0"/>
    </xf>
    <xf numFmtId="176" fontId="6" fillId="0" borderId="153" xfId="49" applyNumberFormat="1" applyFont="1" applyFill="1" applyBorder="1" applyAlignment="1">
      <alignment horizontal="right" vertical="center" shrinkToFit="1"/>
    </xf>
    <xf numFmtId="176" fontId="6" fillId="0" borderId="153" xfId="49" applyNumberFormat="1" applyFont="1" applyFill="1" applyBorder="1" applyAlignment="1" applyProtection="1">
      <alignment horizontal="right" vertical="center" shrinkToFit="1"/>
      <protection locked="0"/>
    </xf>
    <xf numFmtId="176" fontId="16" fillId="0" borderId="153" xfId="49" applyNumberFormat="1" applyFont="1" applyFill="1" applyBorder="1" applyAlignment="1">
      <alignment horizontal="right" vertical="center" shrinkToFit="1"/>
    </xf>
    <xf numFmtId="176" fontId="16" fillId="0" borderId="153" xfId="49" applyNumberFormat="1" applyFont="1" applyFill="1" applyBorder="1" applyAlignment="1" applyProtection="1">
      <alignment horizontal="right" vertical="center" shrinkToFit="1"/>
      <protection locked="0"/>
    </xf>
    <xf numFmtId="176" fontId="6" fillId="0" borderId="173" xfId="49" applyNumberFormat="1" applyFont="1" applyFill="1" applyBorder="1" applyAlignment="1">
      <alignment horizontal="right" vertical="center" shrinkToFit="1"/>
    </xf>
    <xf numFmtId="176" fontId="6" fillId="0" borderId="173" xfId="49" applyNumberFormat="1" applyFont="1" applyFill="1" applyBorder="1" applyAlignment="1" applyProtection="1">
      <alignment horizontal="right" vertical="center" shrinkToFit="1"/>
      <protection locked="0"/>
    </xf>
    <xf numFmtId="176" fontId="6" fillId="0" borderId="201" xfId="49" applyNumberFormat="1" applyFont="1" applyFill="1" applyBorder="1" applyAlignment="1">
      <alignment horizontal="right" vertical="center" shrinkToFit="1"/>
    </xf>
    <xf numFmtId="176" fontId="6" fillId="0" borderId="202" xfId="49" applyNumberFormat="1" applyFont="1" applyFill="1" applyBorder="1" applyAlignment="1">
      <alignment horizontal="right" vertical="center" shrinkToFit="1"/>
    </xf>
    <xf numFmtId="176" fontId="6" fillId="0" borderId="202" xfId="49" applyNumberFormat="1" applyFont="1" applyFill="1" applyBorder="1" applyAlignment="1" applyProtection="1">
      <alignment horizontal="right" vertical="center" shrinkToFit="1"/>
      <protection locked="0"/>
    </xf>
    <xf numFmtId="176" fontId="6" fillId="0" borderId="151" xfId="49" applyNumberFormat="1" applyFont="1" applyFill="1" applyBorder="1" applyAlignment="1">
      <alignment horizontal="right" vertical="center" shrinkToFit="1"/>
    </xf>
    <xf numFmtId="176" fontId="6" fillId="0" borderId="151" xfId="49" applyNumberFormat="1" applyFont="1" applyFill="1" applyBorder="1" applyAlignment="1" applyProtection="1">
      <alignment horizontal="right" vertical="center" shrinkToFit="1"/>
      <protection locked="0"/>
    </xf>
    <xf numFmtId="176" fontId="6" fillId="0" borderId="148" xfId="49" applyNumberFormat="1" applyFont="1" applyFill="1" applyBorder="1" applyAlignment="1">
      <alignment horizontal="right" vertical="center" shrinkToFit="1"/>
    </xf>
    <xf numFmtId="38" fontId="6" fillId="0" borderId="0" xfId="49" applyFont="1" applyBorder="1" applyAlignment="1">
      <alignment horizontal="center" vertical="center" shrinkToFit="1"/>
    </xf>
    <xf numFmtId="0" fontId="6" fillId="0" borderId="0" xfId="63" applyFont="1" applyFill="1" applyAlignment="1">
      <alignment horizontal="center" vertical="center" shrinkToFit="1"/>
      <protection/>
    </xf>
    <xf numFmtId="38" fontId="6" fillId="0" borderId="0" xfId="49" applyFont="1" applyFill="1" applyAlignment="1">
      <alignment horizontal="center" vertical="center" shrinkToFit="1"/>
    </xf>
    <xf numFmtId="38" fontId="3" fillId="0" borderId="199" xfId="49" applyFont="1" applyFill="1" applyBorder="1" applyAlignment="1">
      <alignment vertical="center"/>
    </xf>
    <xf numFmtId="0" fontId="6" fillId="0" borderId="149" xfId="63" applyFont="1" applyFill="1" applyBorder="1" applyAlignment="1">
      <alignment vertical="center" shrinkToFit="1"/>
      <protection/>
    </xf>
    <xf numFmtId="0" fontId="6" fillId="0" borderId="200" xfId="63" applyFont="1" applyFill="1" applyBorder="1" applyAlignment="1">
      <alignment vertical="center" shrinkToFit="1"/>
      <protection/>
    </xf>
    <xf numFmtId="38" fontId="6" fillId="0" borderId="149" xfId="49" applyFont="1" applyFill="1" applyBorder="1" applyAlignment="1">
      <alignment vertical="center" shrinkToFit="1"/>
    </xf>
    <xf numFmtId="38" fontId="6" fillId="0" borderId="200" xfId="49" applyFont="1" applyFill="1" applyBorder="1" applyAlignment="1">
      <alignment vertical="center" shrinkToFit="1"/>
    </xf>
    <xf numFmtId="49" fontId="6" fillId="0" borderId="0" xfId="63" applyNumberFormat="1" applyFont="1" applyBorder="1" applyAlignment="1">
      <alignment vertical="center" shrinkToFit="1"/>
      <protection/>
    </xf>
    <xf numFmtId="38" fontId="6" fillId="0" borderId="0" xfId="49" applyFont="1" applyBorder="1" applyAlignment="1">
      <alignment vertical="center" shrinkToFit="1"/>
    </xf>
    <xf numFmtId="38" fontId="6" fillId="0" borderId="0" xfId="49" applyFont="1" applyFill="1" applyAlignment="1">
      <alignment vertical="center" shrinkToFit="1"/>
    </xf>
    <xf numFmtId="38" fontId="6" fillId="0" borderId="0" xfId="49" applyFont="1" applyAlignment="1">
      <alignment vertical="center" shrinkToFit="1"/>
    </xf>
    <xf numFmtId="38" fontId="60" fillId="0" borderId="42" xfId="49" applyFont="1" applyFill="1" applyBorder="1" applyAlignment="1" applyProtection="1">
      <alignment horizontal="center" vertical="center" shrinkToFit="1"/>
      <protection/>
    </xf>
    <xf numFmtId="176" fontId="16" fillId="0" borderId="153" xfId="49" applyNumberFormat="1" applyFont="1" applyFill="1" applyBorder="1" applyAlignment="1" applyProtection="1" quotePrefix="1">
      <alignment horizontal="right" vertical="center" shrinkToFit="1"/>
      <protection locked="0"/>
    </xf>
    <xf numFmtId="176" fontId="16" fillId="0" borderId="202" xfId="49" applyNumberFormat="1" applyFont="1" applyFill="1" applyBorder="1" applyAlignment="1">
      <alignment horizontal="right" vertical="center" shrinkToFit="1"/>
    </xf>
    <xf numFmtId="176" fontId="16" fillId="0" borderId="202" xfId="49" applyNumberFormat="1" applyFont="1" applyFill="1" applyBorder="1" applyAlignment="1" applyProtection="1">
      <alignment horizontal="right" vertical="center" shrinkToFit="1"/>
      <protection locked="0"/>
    </xf>
    <xf numFmtId="49" fontId="6" fillId="0" borderId="0" xfId="63" applyNumberFormat="1" applyFont="1" applyFill="1" applyBorder="1" applyAlignment="1">
      <alignment horizontal="center" vertical="center" shrinkToFit="1"/>
      <protection/>
    </xf>
    <xf numFmtId="180" fontId="6" fillId="0" borderId="0" xfId="63" applyNumberFormat="1" applyFont="1" applyFill="1" applyBorder="1" applyAlignment="1">
      <alignment horizontal="center" vertical="center" shrinkToFit="1"/>
      <protection/>
    </xf>
    <xf numFmtId="180" fontId="6" fillId="0" borderId="0" xfId="63" applyNumberFormat="1" applyFont="1" applyFill="1" applyBorder="1" applyAlignment="1" applyProtection="1">
      <alignment horizontal="center" vertical="center" shrinkToFit="1"/>
      <protection locked="0"/>
    </xf>
    <xf numFmtId="201" fontId="16" fillId="0" borderId="202" xfId="49" applyNumberFormat="1" applyFont="1" applyFill="1" applyBorder="1" applyAlignment="1">
      <alignment horizontal="right" vertical="center" shrinkToFit="1"/>
    </xf>
    <xf numFmtId="0" fontId="11" fillId="0" borderId="0" xfId="0" applyFont="1" applyFill="1" applyAlignment="1">
      <alignment horizontal="center" wrapText="1"/>
    </xf>
    <xf numFmtId="0" fontId="15" fillId="0" borderId="0" xfId="0" applyFont="1" applyFill="1" applyAlignment="1">
      <alignment horizontal="center"/>
    </xf>
    <xf numFmtId="0" fontId="39" fillId="0" borderId="0" xfId="0" applyFont="1" applyFill="1" applyAlignment="1">
      <alignment horizontal="center"/>
    </xf>
    <xf numFmtId="0" fontId="40" fillId="0" borderId="0" xfId="0" applyFont="1" applyFill="1" applyAlignment="1">
      <alignment horizontal="center"/>
    </xf>
    <xf numFmtId="0" fontId="16" fillId="0" borderId="27" xfId="0" applyFont="1" applyBorder="1" applyAlignment="1">
      <alignment horizontal="center" vertical="distributed" textRotation="255"/>
    </xf>
    <xf numFmtId="0" fontId="16" fillId="0" borderId="203" xfId="0" applyFont="1" applyFill="1" applyBorder="1" applyAlignment="1">
      <alignment horizontal="center" vertical="distributed"/>
    </xf>
    <xf numFmtId="0" fontId="16" fillId="0" borderId="162" xfId="0" applyFont="1" applyBorder="1" applyAlignment="1">
      <alignment horizontal="center" vertical="distributed"/>
    </xf>
    <xf numFmtId="0" fontId="16" fillId="0" borderId="163" xfId="0" applyFont="1" applyBorder="1" applyAlignment="1">
      <alignment horizontal="center" vertical="distributed"/>
    </xf>
    <xf numFmtId="0" fontId="16" fillId="0" borderId="81" xfId="0" applyFont="1" applyFill="1" applyBorder="1" applyAlignment="1">
      <alignment horizontal="center" vertical="distributed" textRotation="255"/>
    </xf>
    <xf numFmtId="0" fontId="46" fillId="0" borderId="98" xfId="0" applyFont="1" applyFill="1" applyBorder="1" applyAlignment="1">
      <alignment horizontal="center" vertical="center" wrapText="1"/>
    </xf>
    <xf numFmtId="0" fontId="46" fillId="0" borderId="58" xfId="0" applyFont="1" applyBorder="1" applyAlignment="1">
      <alignment horizontal="center" vertical="center" wrapText="1"/>
    </xf>
    <xf numFmtId="0" fontId="16" fillId="0" borderId="68" xfId="0" applyFont="1" applyBorder="1" applyAlignment="1">
      <alignment horizontal="center" vertical="distributed" textRotation="255"/>
    </xf>
    <xf numFmtId="0" fontId="16" fillId="0" borderId="67" xfId="0" applyFont="1" applyBorder="1" applyAlignment="1">
      <alignment horizontal="center" vertical="distributed" textRotation="255"/>
    </xf>
    <xf numFmtId="0" fontId="16" fillId="0" borderId="9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58" xfId="0" applyFont="1" applyBorder="1" applyAlignment="1">
      <alignment horizontal="center" vertical="center" wrapText="1"/>
    </xf>
    <xf numFmtId="0" fontId="16" fillId="0" borderId="98" xfId="0" applyFont="1" applyFill="1" applyBorder="1" applyAlignment="1">
      <alignment horizontal="distributed" vertical="center" wrapText="1" indent="1"/>
    </xf>
    <xf numFmtId="0" fontId="16" fillId="0" borderId="18" xfId="0" applyFont="1" applyFill="1" applyBorder="1" applyAlignment="1">
      <alignment horizontal="distributed" vertical="center" indent="1"/>
    </xf>
    <xf numFmtId="0" fontId="16" fillId="0" borderId="58" xfId="0" applyFont="1" applyFill="1" applyBorder="1" applyAlignment="1">
      <alignment horizontal="distributed" vertical="center" indent="1"/>
    </xf>
    <xf numFmtId="0" fontId="16" fillId="0" borderId="24"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4" xfId="0" applyFont="1" applyFill="1" applyBorder="1" applyAlignment="1">
      <alignment horizontal="distributed" vertical="center" wrapText="1"/>
    </xf>
    <xf numFmtId="0" fontId="16" fillId="0" borderId="24" xfId="0" applyFont="1" applyBorder="1" applyAlignment="1">
      <alignment horizontal="distributed" vertical="center"/>
    </xf>
    <xf numFmtId="0" fontId="16" fillId="0" borderId="24" xfId="0" applyFont="1" applyBorder="1" applyAlignment="1">
      <alignment horizontal="distributed" vertical="center" wrapText="1"/>
    </xf>
    <xf numFmtId="0" fontId="16" fillId="0" borderId="98" xfId="0" applyFont="1" applyFill="1" applyBorder="1" applyAlignment="1">
      <alignment horizontal="distributed" vertical="center" indent="1"/>
    </xf>
    <xf numFmtId="0" fontId="16" fillId="0" borderId="58" xfId="0" applyFont="1" applyBorder="1" applyAlignment="1">
      <alignment horizontal="distributed" vertical="center" indent="1"/>
    </xf>
    <xf numFmtId="0" fontId="46" fillId="0" borderId="58" xfId="0" applyFont="1" applyBorder="1" applyAlignment="1">
      <alignment horizontal="center" vertical="center"/>
    </xf>
    <xf numFmtId="0" fontId="16" fillId="0" borderId="18" xfId="0" applyFont="1" applyBorder="1" applyAlignment="1">
      <alignment horizontal="center" vertical="center" wrapText="1"/>
    </xf>
    <xf numFmtId="0" fontId="45" fillId="0" borderId="117" xfId="0" applyFont="1" applyFill="1" applyBorder="1" applyAlignment="1">
      <alignment horizontal="center" vertical="distributed" textRotation="255"/>
    </xf>
    <xf numFmtId="0" fontId="45" fillId="0" borderId="96" xfId="0" applyFont="1" applyFill="1" applyBorder="1" applyAlignment="1">
      <alignment horizontal="center" vertical="distributed" textRotation="255"/>
    </xf>
    <xf numFmtId="0" fontId="16" fillId="0" borderId="204" xfId="0" applyFont="1" applyFill="1" applyBorder="1" applyAlignment="1">
      <alignment horizontal="center" vertical="distributed" textRotation="255"/>
    </xf>
    <xf numFmtId="0" fontId="16" fillId="0" borderId="28" xfId="0" applyFont="1" applyBorder="1" applyAlignment="1">
      <alignment horizontal="center" vertical="distributed" textRotation="255"/>
    </xf>
    <xf numFmtId="0" fontId="16" fillId="0" borderId="80" xfId="0" applyFont="1" applyFill="1" applyBorder="1" applyAlignment="1">
      <alignment horizontal="center" vertical="distributed" textRotation="255"/>
    </xf>
    <xf numFmtId="0" fontId="16" fillId="0" borderId="41" xfId="0" applyFont="1" applyFill="1" applyBorder="1" applyAlignment="1">
      <alignment horizontal="center" vertical="distributed" textRotation="255"/>
    </xf>
    <xf numFmtId="0" fontId="16" fillId="0" borderId="37" xfId="0" applyFont="1" applyBorder="1" applyAlignment="1">
      <alignment horizontal="center" vertical="distributed" textRotation="255"/>
    </xf>
    <xf numFmtId="0" fontId="16" fillId="0" borderId="205" xfId="0" applyFont="1" applyFill="1" applyBorder="1" applyAlignment="1">
      <alignment horizontal="center" vertical="distributed" textRotation="255"/>
    </xf>
    <xf numFmtId="0" fontId="16" fillId="0" borderId="206" xfId="0" applyFont="1" applyBorder="1" applyAlignment="1">
      <alignment horizontal="center" vertical="distributed" textRotation="255"/>
    </xf>
    <xf numFmtId="0" fontId="45" fillId="0" borderId="68" xfId="0" applyFont="1" applyFill="1" applyBorder="1" applyAlignment="1">
      <alignment horizontal="center" vertical="distributed" textRotation="255"/>
    </xf>
    <xf numFmtId="0" fontId="45" fillId="0" borderId="81" xfId="0" applyFont="1" applyFill="1" applyBorder="1" applyAlignment="1">
      <alignment horizontal="center" vertical="distributed" textRotation="255"/>
    </xf>
    <xf numFmtId="0" fontId="16" fillId="0" borderId="184" xfId="0" applyFont="1" applyFill="1" applyBorder="1" applyAlignment="1">
      <alignment horizontal="center" vertical="distributed" textRotation="255"/>
    </xf>
    <xf numFmtId="0" fontId="16" fillId="0" borderId="207" xfId="0" applyFont="1" applyFill="1" applyBorder="1" applyAlignment="1">
      <alignment horizontal="center" vertical="distributed" textRotation="255"/>
    </xf>
    <xf numFmtId="0" fontId="16" fillId="0" borderId="134" xfId="0" applyFont="1" applyFill="1" applyBorder="1" applyAlignment="1">
      <alignment horizontal="center" vertical="distributed" textRotation="255"/>
    </xf>
    <xf numFmtId="0" fontId="16" fillId="0" borderId="96" xfId="0" applyFont="1" applyFill="1" applyBorder="1" applyAlignment="1">
      <alignment horizontal="center" vertical="distributed" textRotation="255"/>
    </xf>
    <xf numFmtId="0" fontId="47" fillId="0" borderId="208" xfId="0" applyFont="1" applyFill="1" applyBorder="1" applyAlignment="1">
      <alignment horizontal="center" vertical="center" shrinkToFit="1"/>
    </xf>
    <xf numFmtId="0" fontId="47" fillId="0" borderId="154" xfId="0" applyFont="1" applyFill="1" applyBorder="1" applyAlignment="1">
      <alignment horizontal="center" vertical="center" shrinkToFit="1"/>
    </xf>
    <xf numFmtId="0" fontId="47" fillId="0" borderId="196" xfId="0" applyFont="1" applyFill="1" applyBorder="1" applyAlignment="1">
      <alignment horizontal="center" vertical="center" shrinkToFit="1"/>
    </xf>
    <xf numFmtId="0" fontId="16" fillId="0" borderId="98" xfId="0" applyFont="1" applyBorder="1" applyAlignment="1">
      <alignment horizontal="center" vertical="center"/>
    </xf>
    <xf numFmtId="0" fontId="16" fillId="0" borderId="18" xfId="0" applyFont="1" applyBorder="1" applyAlignment="1">
      <alignment horizontal="center" vertical="center"/>
    </xf>
    <xf numFmtId="0" fontId="16" fillId="0" borderId="58" xfId="0" applyFont="1" applyBorder="1" applyAlignment="1">
      <alignment horizontal="center" vertical="center"/>
    </xf>
    <xf numFmtId="0" fontId="16" fillId="0" borderId="27" xfId="0" applyFont="1" applyFill="1" applyBorder="1" applyAlignment="1">
      <alignment horizontal="distributed" vertical="center"/>
    </xf>
    <xf numFmtId="0" fontId="16" fillId="0" borderId="37" xfId="0" applyFont="1" applyFill="1" applyBorder="1" applyAlignment="1">
      <alignment horizontal="distributed" vertical="center"/>
    </xf>
    <xf numFmtId="0" fontId="16" fillId="0" borderId="40" xfId="0" applyFont="1" applyFill="1" applyBorder="1" applyAlignment="1">
      <alignment horizontal="center" vertical="center" textRotation="255"/>
    </xf>
    <xf numFmtId="0" fontId="16" fillId="0" borderId="31" xfId="0" applyFont="1" applyFill="1" applyBorder="1" applyAlignment="1">
      <alignment horizontal="center" vertical="center" textRotation="255"/>
    </xf>
    <xf numFmtId="0" fontId="16" fillId="0" borderId="40" xfId="0" applyFont="1" applyFill="1" applyBorder="1" applyAlignment="1">
      <alignment horizontal="center" vertical="distributed" textRotation="255"/>
    </xf>
    <xf numFmtId="0" fontId="16" fillId="0" borderId="32" xfId="0" applyFont="1" applyFill="1" applyBorder="1" applyAlignment="1">
      <alignment horizontal="center" vertical="distributed" textRotation="255"/>
    </xf>
    <xf numFmtId="0" fontId="16" fillId="0" borderId="31" xfId="0" applyFont="1" applyFill="1" applyBorder="1" applyAlignment="1">
      <alignment horizontal="center" vertical="distributed" textRotation="255"/>
    </xf>
    <xf numFmtId="0" fontId="16" fillId="0" borderId="40" xfId="0" applyFont="1" applyFill="1" applyBorder="1" applyAlignment="1">
      <alignment horizontal="distributed" vertical="center" textRotation="255"/>
    </xf>
    <xf numFmtId="0" fontId="16" fillId="0" borderId="31" xfId="0" applyFont="1" applyFill="1" applyBorder="1" applyAlignment="1">
      <alignment horizontal="distributed" vertical="center" textRotation="255"/>
    </xf>
    <xf numFmtId="0" fontId="16" fillId="0" borderId="143" xfId="0" applyFont="1" applyFill="1" applyBorder="1" applyAlignment="1">
      <alignment horizontal="distributed" vertical="center"/>
    </xf>
    <xf numFmtId="0" fontId="16" fillId="0" borderId="54" xfId="0" applyFont="1" applyFill="1" applyBorder="1" applyAlignment="1">
      <alignment horizontal="distributed" vertical="center"/>
    </xf>
    <xf numFmtId="0" fontId="16" fillId="0" borderId="209" xfId="0" applyFont="1" applyFill="1" applyBorder="1" applyAlignment="1">
      <alignment horizontal="center" vertical="distributed" textRotation="255"/>
    </xf>
    <xf numFmtId="0" fontId="16" fillId="0" borderId="40" xfId="0" applyFont="1" applyFill="1" applyBorder="1" applyAlignment="1">
      <alignment horizontal="center" vertical="distributed" textRotation="255" wrapText="1"/>
    </xf>
    <xf numFmtId="0" fontId="16" fillId="0" borderId="32" xfId="0" applyFont="1" applyFill="1" applyBorder="1" applyAlignment="1">
      <alignment horizontal="center" vertical="distributed" textRotation="255" wrapText="1"/>
    </xf>
    <xf numFmtId="0" fontId="16" fillId="0" borderId="31" xfId="0" applyFont="1" applyFill="1" applyBorder="1" applyAlignment="1">
      <alignment horizontal="center" vertical="distributed" textRotation="255" wrapText="1"/>
    </xf>
    <xf numFmtId="0" fontId="46" fillId="0" borderId="18"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16" fillId="0" borderId="18" xfId="0" applyFont="1" applyBorder="1" applyAlignment="1">
      <alignment horizontal="distributed" vertical="center" indent="1"/>
    </xf>
    <xf numFmtId="0" fontId="16" fillId="0" borderId="210" xfId="0" applyFont="1" applyFill="1" applyBorder="1" applyAlignment="1">
      <alignment horizontal="center" vertical="distributed" wrapText="1"/>
    </xf>
    <xf numFmtId="0" fontId="16" fillId="0" borderId="211" xfId="0" applyFont="1" applyFill="1" applyBorder="1" applyAlignment="1">
      <alignment horizontal="center" vertical="distributed" wrapText="1"/>
    </xf>
    <xf numFmtId="0" fontId="16" fillId="0" borderId="212" xfId="0" applyFont="1" applyFill="1" applyBorder="1" applyAlignment="1">
      <alignment horizontal="center" vertical="distributed" wrapText="1"/>
    </xf>
    <xf numFmtId="0" fontId="16" fillId="0" borderId="213" xfId="0" applyFont="1" applyFill="1" applyBorder="1" applyAlignment="1">
      <alignment horizontal="center" vertical="distributed" wrapText="1"/>
    </xf>
    <xf numFmtId="0" fontId="16" fillId="0" borderId="214" xfId="0" applyFont="1" applyFill="1" applyBorder="1" applyAlignment="1">
      <alignment horizontal="center" vertical="distributed" wrapText="1"/>
    </xf>
    <xf numFmtId="0" fontId="16" fillId="0" borderId="215" xfId="0" applyFont="1" applyFill="1" applyBorder="1" applyAlignment="1">
      <alignment horizontal="center" vertical="distributed" wrapText="1"/>
    </xf>
    <xf numFmtId="0" fontId="16" fillId="0" borderId="154" xfId="0" applyFont="1" applyFill="1" applyBorder="1" applyAlignment="1">
      <alignment horizontal="center" vertical="center"/>
    </xf>
    <xf numFmtId="0" fontId="16" fillId="0" borderId="196" xfId="0" applyFont="1" applyFill="1" applyBorder="1" applyAlignment="1">
      <alignment horizontal="center" vertical="center"/>
    </xf>
    <xf numFmtId="0" fontId="16" fillId="0" borderId="208" xfId="0" applyFont="1" applyFill="1" applyBorder="1" applyAlignment="1">
      <alignment horizontal="center" vertical="center"/>
    </xf>
    <xf numFmtId="0" fontId="16" fillId="0" borderId="27" xfId="0" applyFont="1" applyFill="1" applyBorder="1" applyAlignment="1">
      <alignment horizontal="center" vertical="distributed" textRotation="255"/>
    </xf>
    <xf numFmtId="0" fontId="16" fillId="0" borderId="98" xfId="0" applyFont="1" applyBorder="1" applyAlignment="1">
      <alignment horizontal="distributed" vertical="center"/>
    </xf>
    <xf numFmtId="0" fontId="16" fillId="0" borderId="67" xfId="0" applyFont="1" applyFill="1" applyBorder="1" applyAlignment="1">
      <alignment horizontal="center" vertical="distributed" textRotation="255" wrapText="1"/>
    </xf>
    <xf numFmtId="0" fontId="16" fillId="0" borderId="69" xfId="0" applyFont="1" applyBorder="1" applyAlignment="1">
      <alignment horizontal="center" vertical="distributed" textRotation="255"/>
    </xf>
    <xf numFmtId="0" fontId="16" fillId="0" borderId="68" xfId="0" applyFont="1" applyFill="1" applyBorder="1" applyAlignment="1">
      <alignment horizontal="center" vertical="distributed" textRotation="255" wrapText="1"/>
    </xf>
    <xf numFmtId="0" fontId="16" fillId="0" borderId="70" xfId="0" applyFont="1" applyBorder="1" applyAlignment="1">
      <alignment horizontal="center" vertical="distributed" textRotation="255"/>
    </xf>
    <xf numFmtId="0" fontId="16" fillId="0" borderId="67" xfId="0" applyFont="1" applyFill="1" applyBorder="1" applyAlignment="1">
      <alignment horizontal="center" vertical="distributed" textRotation="255" wrapText="1" indent="1"/>
    </xf>
    <xf numFmtId="0" fontId="16" fillId="0" borderId="80" xfId="0" applyFont="1" applyFill="1" applyBorder="1" applyAlignment="1">
      <alignment horizontal="center" vertical="distributed" textRotation="255" wrapText="1" indent="1"/>
    </xf>
    <xf numFmtId="0" fontId="16" fillId="0" borderId="68" xfId="0" applyFont="1" applyFill="1" applyBorder="1" applyAlignment="1">
      <alignment horizontal="center" vertical="distributed" textRotation="255" wrapText="1" indent="1"/>
    </xf>
    <xf numFmtId="0" fontId="16" fillId="0" borderId="81" xfId="0" applyFont="1" applyFill="1" applyBorder="1" applyAlignment="1">
      <alignment horizontal="center" vertical="distributed" textRotation="255" wrapText="1" indent="1"/>
    </xf>
    <xf numFmtId="0" fontId="43" fillId="0" borderId="98" xfId="0" applyFont="1" applyFill="1" applyBorder="1" applyAlignment="1">
      <alignment horizontal="center" vertical="center"/>
    </xf>
    <xf numFmtId="0" fontId="21" fillId="0" borderId="58" xfId="0" applyFont="1" applyFill="1" applyBorder="1" applyAlignment="1">
      <alignment horizontal="center" vertical="center"/>
    </xf>
    <xf numFmtId="0" fontId="43" fillId="0" borderId="4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43" fillId="0" borderId="40" xfId="0" applyFont="1" applyFill="1" applyBorder="1" applyAlignment="1">
      <alignment horizontal="center" vertical="center"/>
    </xf>
    <xf numFmtId="0" fontId="43" fillId="0" borderId="31"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58" xfId="0" applyBorder="1" applyAlignment="1">
      <alignment horizontal="center" vertical="center"/>
    </xf>
    <xf numFmtId="0" fontId="21" fillId="0" borderId="31"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84"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24" xfId="0" applyFont="1" applyFill="1" applyBorder="1" applyAlignment="1">
      <alignment horizontal="center" vertical="distributed" textRotation="255"/>
    </xf>
    <xf numFmtId="0" fontId="5" fillId="0" borderId="184" xfId="0" applyFont="1" applyFill="1" applyBorder="1" applyAlignment="1">
      <alignment horizontal="center" vertical="center"/>
    </xf>
    <xf numFmtId="0" fontId="5" fillId="0" borderId="41" xfId="0" applyFont="1" applyFill="1"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5" fillId="0" borderId="9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0" xfId="0" applyFont="1" applyFill="1" applyBorder="1" applyAlignment="1">
      <alignment horizontal="center" vertical="center"/>
    </xf>
    <xf numFmtId="0" fontId="0" fillId="0" borderId="31" xfId="0" applyBorder="1" applyAlignment="1">
      <alignment horizontal="center" vertical="center"/>
    </xf>
    <xf numFmtId="0" fontId="5" fillId="0" borderId="40" xfId="0" applyFont="1" applyFill="1" applyBorder="1" applyAlignment="1">
      <alignment horizontal="center" vertical="distributed" textRotation="255"/>
    </xf>
    <xf numFmtId="0" fontId="5" fillId="0" borderId="32" xfId="0" applyFont="1" applyFill="1" applyBorder="1" applyAlignment="1">
      <alignment horizontal="center" vertical="distributed" textRotation="255"/>
    </xf>
    <xf numFmtId="0" fontId="7" fillId="0" borderId="4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40" xfId="0" applyFont="1" applyFill="1" applyBorder="1" applyAlignment="1">
      <alignment horizontal="center" vertical="distributed" textRotation="255" shrinkToFit="1"/>
    </xf>
    <xf numFmtId="0" fontId="5" fillId="0" borderId="32" xfId="0" applyFont="1" applyFill="1" applyBorder="1" applyAlignment="1">
      <alignment horizontal="center" vertical="distributed" textRotation="255" shrinkToFit="1"/>
    </xf>
    <xf numFmtId="0" fontId="5" fillId="0" borderId="31" xfId="0" applyFont="1" applyFill="1" applyBorder="1" applyAlignment="1">
      <alignment horizontal="center" vertical="distributed" textRotation="255"/>
    </xf>
    <xf numFmtId="0" fontId="7" fillId="0" borderId="40"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0" fillId="0" borderId="31" xfId="0" applyFill="1" applyBorder="1" applyAlignment="1">
      <alignment horizontal="center" vertical="center"/>
    </xf>
    <xf numFmtId="0" fontId="0" fillId="0" borderId="58" xfId="0" applyFill="1" applyBorder="1" applyAlignment="1">
      <alignment horizontal="center" vertical="center"/>
    </xf>
    <xf numFmtId="0" fontId="5" fillId="0" borderId="31"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31" xfId="0" applyFill="1" applyBorder="1" applyAlignment="1">
      <alignment horizontal="center" vertical="center" wrapText="1"/>
    </xf>
    <xf numFmtId="0" fontId="5" fillId="0" borderId="98"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4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8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center" vertical="center" wrapText="1"/>
    </xf>
    <xf numFmtId="0" fontId="7" fillId="0" borderId="40" xfId="0" applyFont="1" applyFill="1" applyBorder="1" applyAlignment="1">
      <alignment horizontal="center" vertical="distributed" textRotation="255"/>
    </xf>
    <xf numFmtId="0" fontId="5" fillId="0" borderId="31" xfId="0" applyFont="1" applyFill="1" applyBorder="1" applyAlignment="1">
      <alignment horizontal="center" vertical="distributed"/>
    </xf>
    <xf numFmtId="0" fontId="5" fillId="0" borderId="203" xfId="0" applyFont="1" applyFill="1" applyBorder="1" applyAlignment="1">
      <alignment horizontal="distributed" vertical="center" wrapText="1" indent="1"/>
    </xf>
    <xf numFmtId="0" fontId="5" fillId="0" borderId="162" xfId="0" applyFont="1" applyBorder="1" applyAlignment="1">
      <alignment horizontal="distributed" vertical="center" wrapText="1" indent="1"/>
    </xf>
    <xf numFmtId="0" fontId="5" fillId="0" borderId="163" xfId="0" applyFont="1" applyBorder="1" applyAlignment="1">
      <alignment horizontal="distributed" vertical="center" wrapText="1" indent="1"/>
    </xf>
    <xf numFmtId="0" fontId="7" fillId="0" borderId="204" xfId="0" applyFont="1" applyFill="1" applyBorder="1" applyAlignment="1">
      <alignment horizontal="center" vertical="center" textRotation="255" wrapText="1"/>
    </xf>
    <xf numFmtId="0" fontId="5" fillId="0" borderId="216" xfId="0" applyFont="1" applyBorder="1" applyAlignment="1">
      <alignment horizontal="center" vertical="center" textRotation="255"/>
    </xf>
    <xf numFmtId="0" fontId="0" fillId="0" borderId="28" xfId="0" applyBorder="1" applyAlignment="1">
      <alignment horizontal="center" vertical="center" textRotation="255"/>
    </xf>
    <xf numFmtId="0" fontId="5" fillId="0" borderId="18" xfId="0" applyFont="1" applyFill="1" applyBorder="1" applyAlignment="1">
      <alignment horizontal="center" vertical="center" wrapText="1"/>
    </xf>
    <xf numFmtId="0" fontId="7" fillId="0" borderId="217" xfId="0" applyFont="1" applyFill="1" applyBorder="1" applyAlignment="1">
      <alignment horizontal="center" vertical="distributed" textRotation="255" wrapText="1" indent="1"/>
    </xf>
    <xf numFmtId="0" fontId="0" fillId="0" borderId="81" xfId="0" applyBorder="1" applyAlignment="1">
      <alignment horizontal="center" vertical="distributed" textRotation="255" wrapText="1" indent="1"/>
    </xf>
    <xf numFmtId="0" fontId="5" fillId="0" borderId="68" xfId="0" applyFont="1" applyFill="1" applyBorder="1" applyAlignment="1">
      <alignment horizontal="center" vertical="distributed" textRotation="255" wrapText="1" indent="1"/>
    </xf>
    <xf numFmtId="0" fontId="5" fillId="0" borderId="0"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0" borderId="29" xfId="0" applyBorder="1" applyAlignment="1">
      <alignment/>
    </xf>
    <xf numFmtId="0" fontId="7" fillId="0" borderId="218" xfId="0" applyFont="1" applyFill="1" applyBorder="1" applyAlignment="1">
      <alignment horizontal="center" vertical="distributed" textRotation="255" wrapText="1" indent="1"/>
    </xf>
    <xf numFmtId="0" fontId="0" fillId="0" borderId="96" xfId="0" applyBorder="1" applyAlignment="1">
      <alignment horizontal="center" vertical="distributed" textRotation="255" wrapText="1" indent="1"/>
    </xf>
    <xf numFmtId="0" fontId="7" fillId="0" borderId="219" xfId="0" applyFont="1" applyFill="1" applyBorder="1" applyAlignment="1">
      <alignment horizontal="center" vertical="distributed" textRotation="255" wrapText="1" indent="1"/>
    </xf>
    <xf numFmtId="0" fontId="0" fillId="0" borderId="97" xfId="0" applyBorder="1" applyAlignment="1">
      <alignment horizontal="center" vertical="distributed" textRotation="255" wrapText="1" indent="1"/>
    </xf>
    <xf numFmtId="0" fontId="5" fillId="0" borderId="117" xfId="0" applyFont="1" applyFill="1" applyBorder="1" applyAlignment="1">
      <alignment horizontal="center" vertical="distributed" textRotation="255" wrapText="1" indent="1"/>
    </xf>
    <xf numFmtId="49" fontId="5" fillId="0" borderId="117" xfId="0" applyNumberFormat="1" applyFont="1" applyFill="1" applyBorder="1" applyAlignment="1">
      <alignment horizontal="center" vertical="distributed" textRotation="255" wrapText="1" indent="1"/>
    </xf>
    <xf numFmtId="0" fontId="5" fillId="0" borderId="67" xfId="0" applyFont="1" applyFill="1" applyBorder="1" applyAlignment="1">
      <alignment horizontal="center" vertical="distributed" textRotation="255" wrapText="1" indent="1"/>
    </xf>
    <xf numFmtId="0" fontId="0" fillId="0" borderId="80" xfId="0" applyBorder="1" applyAlignment="1">
      <alignment horizontal="center" vertical="distributed" textRotation="255" wrapText="1" indent="1"/>
    </xf>
    <xf numFmtId="0" fontId="5" fillId="0" borderId="40" xfId="0" applyFont="1" applyFill="1" applyBorder="1" applyAlignment="1">
      <alignment horizontal="center" vertical="distributed" textRotation="255" wrapText="1" indent="1"/>
    </xf>
    <xf numFmtId="0" fontId="5" fillId="0" borderId="32" xfId="0" applyFont="1" applyFill="1" applyBorder="1" applyAlignment="1">
      <alignment horizontal="center" vertical="distributed" textRotation="255" indent="1"/>
    </xf>
    <xf numFmtId="0" fontId="5" fillId="0" borderId="31" xfId="0" applyFont="1" applyFill="1" applyBorder="1" applyAlignment="1">
      <alignment horizontal="center" vertical="distributed" textRotation="255" indent="1"/>
    </xf>
    <xf numFmtId="0" fontId="6" fillId="0" borderId="40" xfId="0" applyFont="1" applyFill="1" applyBorder="1" applyAlignment="1">
      <alignment horizontal="center" vertical="center" textRotation="255" wrapText="1"/>
    </xf>
    <xf numFmtId="0" fontId="6" fillId="0" borderId="32"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distributed" textRotation="255" indent="1"/>
    </xf>
    <xf numFmtId="0" fontId="5" fillId="0" borderId="117" xfId="0" applyFont="1" applyFill="1" applyBorder="1" applyAlignment="1">
      <alignment horizontal="center" vertical="center" textRotation="255" wrapText="1"/>
    </xf>
    <xf numFmtId="0" fontId="0" fillId="0" borderId="96" xfId="0" applyBorder="1" applyAlignment="1">
      <alignment horizontal="center" vertical="center" textRotation="255"/>
    </xf>
    <xf numFmtId="0" fontId="5" fillId="0" borderId="68" xfId="0" applyFont="1" applyFill="1" applyBorder="1" applyAlignment="1">
      <alignment horizontal="center" vertical="center" wrapText="1"/>
    </xf>
    <xf numFmtId="0" fontId="0" fillId="0" borderId="81" xfId="0" applyBorder="1" applyAlignment="1">
      <alignment horizontal="center"/>
    </xf>
    <xf numFmtId="0" fontId="0" fillId="0" borderId="27" xfId="0" applyBorder="1" applyAlignment="1">
      <alignment horizontal="center" vertical="center"/>
    </xf>
    <xf numFmtId="0" fontId="5" fillId="0" borderId="41" xfId="0" applyFont="1" applyFill="1" applyBorder="1" applyAlignment="1">
      <alignment horizontal="left" vertical="center"/>
    </xf>
    <xf numFmtId="0" fontId="0" fillId="0" borderId="37" xfId="0" applyBorder="1" applyAlignment="1">
      <alignment horizontal="left" vertical="center"/>
    </xf>
    <xf numFmtId="0" fontId="5" fillId="0" borderId="193" xfId="0" applyFont="1" applyFill="1" applyBorder="1" applyAlignment="1">
      <alignment horizontal="center" vertical="center"/>
    </xf>
    <xf numFmtId="0" fontId="0" fillId="0" borderId="194" xfId="0" applyFont="1" applyFill="1" applyBorder="1" applyAlignment="1">
      <alignment horizontal="center" vertical="center"/>
    </xf>
    <xf numFmtId="0" fontId="5" fillId="0" borderId="40" xfId="0" applyFont="1" applyFill="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98"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67" xfId="0" applyFont="1" applyFill="1" applyBorder="1" applyAlignment="1">
      <alignment horizontal="center" vertical="center"/>
    </xf>
    <xf numFmtId="0" fontId="0" fillId="0" borderId="80" xfId="0" applyFill="1" applyBorder="1" applyAlignment="1">
      <alignment horizontal="center" vertical="center"/>
    </xf>
    <xf numFmtId="0" fontId="5" fillId="0" borderId="117" xfId="0" applyFont="1" applyFill="1" applyBorder="1" applyAlignment="1">
      <alignment horizontal="center" vertical="center"/>
    </xf>
    <xf numFmtId="0" fontId="0" fillId="0" borderId="96" xfId="0" applyFill="1" applyBorder="1" applyAlignment="1">
      <alignment horizontal="center" vertical="center"/>
    </xf>
    <xf numFmtId="183" fontId="5" fillId="0" borderId="117" xfId="0" applyNumberFormat="1" applyFont="1" applyFill="1" applyBorder="1" applyAlignment="1">
      <alignment horizontal="center" vertical="center"/>
    </xf>
    <xf numFmtId="183" fontId="5" fillId="0" borderId="68" xfId="0" applyNumberFormat="1" applyFont="1" applyFill="1" applyBorder="1" applyAlignment="1">
      <alignment horizontal="center" vertical="center"/>
    </xf>
    <xf numFmtId="0" fontId="0" fillId="0" borderId="81" xfId="0" applyFill="1" applyBorder="1" applyAlignment="1">
      <alignment horizontal="center" vertical="center"/>
    </xf>
    <xf numFmtId="0" fontId="5" fillId="0" borderId="184"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32" xfId="0" applyFont="1" applyFill="1" applyBorder="1" applyAlignment="1">
      <alignment horizontal="center" vertical="center" textRotation="255" shrinkToFit="1"/>
    </xf>
    <xf numFmtId="0" fontId="0" fillId="0" borderId="0" xfId="62" applyFont="1" applyAlignment="1">
      <alignment vertical="center"/>
      <protection/>
    </xf>
    <xf numFmtId="0" fontId="0" fillId="0" borderId="0" xfId="62" applyAlignment="1">
      <alignment vertical="center"/>
      <protection/>
    </xf>
    <xf numFmtId="0" fontId="0" fillId="0" borderId="0" xfId="62" applyFont="1" applyAlignment="1">
      <alignment horizontal="center" vertical="center"/>
      <protection/>
    </xf>
    <xf numFmtId="0" fontId="0" fillId="0" borderId="0" xfId="0" applyAlignment="1">
      <alignment vertical="center"/>
    </xf>
    <xf numFmtId="0" fontId="11" fillId="0" borderId="0" xfId="62" applyFont="1" applyFill="1" applyAlignment="1">
      <alignment horizontal="left" vertical="center"/>
      <protection/>
    </xf>
    <xf numFmtId="0" fontId="7" fillId="0" borderId="220" xfId="62" applyFont="1" applyBorder="1" applyAlignment="1">
      <alignment horizontal="center" vertical="center"/>
      <protection/>
    </xf>
    <xf numFmtId="0" fontId="7" fillId="0" borderId="149" xfId="62" applyFont="1" applyBorder="1" applyAlignment="1">
      <alignment horizontal="center" vertical="center"/>
      <protection/>
    </xf>
    <xf numFmtId="0" fontId="7" fillId="0" borderId="221" xfId="62" applyFont="1" applyBorder="1" applyAlignment="1">
      <alignment horizontal="center" vertical="center"/>
      <protection/>
    </xf>
    <xf numFmtId="0" fontId="7" fillId="0" borderId="222" xfId="62" applyFont="1" applyBorder="1" applyAlignment="1">
      <alignment horizontal="center" vertical="center"/>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11" fillId="0" borderId="42" xfId="0" applyFont="1" applyFill="1" applyBorder="1" applyAlignment="1">
      <alignment horizontal="left" vertical="center"/>
    </xf>
    <xf numFmtId="0" fontId="0" fillId="0" borderId="223" xfId="0" applyFont="1" applyFill="1" applyBorder="1" applyAlignment="1">
      <alignment horizontal="center" vertical="center" wrapText="1"/>
    </xf>
    <xf numFmtId="0" fontId="0" fillId="0" borderId="2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225" xfId="0" applyFont="1" applyFill="1" applyBorder="1" applyAlignment="1">
      <alignment horizontal="center" vertical="distributed" textRotation="255" wrapText="1"/>
    </xf>
    <xf numFmtId="0" fontId="2" fillId="0" borderId="225" xfId="0" applyFont="1" applyFill="1" applyBorder="1" applyAlignment="1">
      <alignment/>
    </xf>
    <xf numFmtId="0" fontId="2" fillId="0" borderId="40" xfId="0" applyFont="1" applyFill="1" applyBorder="1" applyAlignment="1">
      <alignment horizontal="center" vertical="distributed" textRotation="255" wrapText="1"/>
    </xf>
    <xf numFmtId="0" fontId="2" fillId="0" borderId="32" xfId="0" applyFont="1" applyFill="1" applyBorder="1" applyAlignment="1">
      <alignment horizontal="center" vertical="distributed" textRotation="255" wrapText="1"/>
    </xf>
    <xf numFmtId="0" fontId="2" fillId="0" borderId="31" xfId="0" applyFont="1" applyFill="1" applyBorder="1" applyAlignment="1">
      <alignment horizontal="center" vertical="distributed" textRotation="255" wrapText="1"/>
    </xf>
    <xf numFmtId="0" fontId="3" fillId="0" borderId="223" xfId="0" applyFont="1" applyFill="1" applyBorder="1" applyAlignment="1">
      <alignment horizontal="center" vertical="distributed" textRotation="255" wrapText="1"/>
    </xf>
    <xf numFmtId="0" fontId="3" fillId="0" borderId="224" xfId="0" applyFont="1" applyFill="1" applyBorder="1" applyAlignment="1">
      <alignment horizontal="center" vertical="distributed" textRotation="255" wrapText="1"/>
    </xf>
    <xf numFmtId="0" fontId="0" fillId="0" borderId="204" xfId="0" applyFont="1" applyFill="1" applyBorder="1" applyAlignment="1">
      <alignment horizontal="center" vertical="center" wrapText="1"/>
    </xf>
    <xf numFmtId="0" fontId="0" fillId="0" borderId="21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 fillId="0" borderId="226" xfId="0" applyFont="1" applyFill="1" applyBorder="1" applyAlignment="1">
      <alignment horizontal="center" vertical="distributed" textRotation="255" wrapText="1"/>
    </xf>
    <xf numFmtId="0" fontId="3" fillId="0" borderId="227" xfId="0" applyFont="1" applyFill="1" applyBorder="1" applyAlignment="1">
      <alignment horizontal="center" vertical="distributed" textRotation="255" wrapText="1"/>
    </xf>
    <xf numFmtId="0" fontId="3" fillId="0" borderId="204" xfId="0" applyFont="1" applyFill="1" applyBorder="1" applyAlignment="1">
      <alignment horizontal="center" vertical="distributed" textRotation="255" wrapText="1"/>
    </xf>
    <xf numFmtId="0" fontId="3" fillId="0" borderId="216" xfId="0" applyFont="1" applyFill="1" applyBorder="1" applyAlignment="1">
      <alignment horizontal="center" vertical="distributed" textRotation="255" wrapText="1"/>
    </xf>
    <xf numFmtId="0" fontId="0" fillId="0" borderId="228" xfId="0" applyFont="1" applyFill="1" applyBorder="1" applyAlignment="1">
      <alignment horizontal="center" vertical="distributed" textRotation="255" wrapText="1"/>
    </xf>
    <xf numFmtId="0" fontId="0" fillId="0" borderId="228" xfId="0" applyFont="1" applyFill="1" applyBorder="1" applyAlignment="1">
      <alignment horizontal="center" vertical="distributed" textRotation="255"/>
    </xf>
    <xf numFmtId="0" fontId="5" fillId="0" borderId="209" xfId="0" applyFont="1" applyFill="1" applyBorder="1" applyAlignment="1">
      <alignment horizontal="center" vertical="distributed" textRotation="255"/>
    </xf>
    <xf numFmtId="0" fontId="5" fillId="0" borderId="229" xfId="0" applyFont="1" applyFill="1" applyBorder="1" applyAlignment="1">
      <alignment horizontal="distributed" vertical="center"/>
    </xf>
    <xf numFmtId="0" fontId="5" fillId="0" borderId="230"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143" xfId="0" applyFont="1" applyFill="1" applyBorder="1" applyAlignment="1">
      <alignment horizontal="distributed" vertical="center"/>
    </xf>
    <xf numFmtId="0" fontId="5" fillId="0" borderId="54" xfId="0" applyFont="1" applyFill="1" applyBorder="1" applyAlignment="1">
      <alignment horizontal="distributed" vertical="center"/>
    </xf>
    <xf numFmtId="0" fontId="0" fillId="0" borderId="184" xfId="0" applyFont="1" applyFill="1" applyBorder="1" applyAlignment="1">
      <alignment horizontal="center" vertical="center" textRotation="255" wrapText="1"/>
    </xf>
    <xf numFmtId="0" fontId="0" fillId="0" borderId="122" xfId="0" applyFont="1" applyFill="1" applyBorder="1" applyAlignment="1">
      <alignment horizontal="center" vertical="center" textRotation="255"/>
    </xf>
    <xf numFmtId="0" fontId="0" fillId="0" borderId="228" xfId="0" applyFont="1" applyFill="1" applyBorder="1" applyAlignment="1">
      <alignment horizontal="center" vertical="distributed" textRotation="255"/>
    </xf>
    <xf numFmtId="0" fontId="0" fillId="0" borderId="226" xfId="0" applyFont="1" applyFill="1" applyBorder="1" applyAlignment="1">
      <alignment horizontal="center" vertical="distributed" textRotation="255"/>
    </xf>
    <xf numFmtId="0" fontId="0" fillId="0" borderId="227" xfId="0" applyFont="1" applyFill="1" applyBorder="1" applyAlignment="1">
      <alignment horizontal="center" vertical="distributed" textRotation="255"/>
    </xf>
    <xf numFmtId="0" fontId="0" fillId="0" borderId="210" xfId="0" applyFont="1" applyFill="1" applyBorder="1" applyAlignment="1">
      <alignment vertical="top" wrapText="1"/>
    </xf>
    <xf numFmtId="0" fontId="0" fillId="0" borderId="211" xfId="0" applyFont="1" applyFill="1" applyBorder="1" applyAlignment="1">
      <alignment vertical="top"/>
    </xf>
    <xf numFmtId="0" fontId="0" fillId="0" borderId="212" xfId="0" applyFont="1" applyFill="1" applyBorder="1" applyAlignment="1">
      <alignment vertical="top"/>
    </xf>
    <xf numFmtId="0" fontId="0" fillId="0" borderId="213" xfId="0" applyFont="1" applyFill="1" applyBorder="1" applyAlignment="1">
      <alignment vertical="top"/>
    </xf>
    <xf numFmtId="0" fontId="0" fillId="0" borderId="212" xfId="0" applyFont="1" applyFill="1" applyBorder="1" applyAlignment="1">
      <alignment vertical="top"/>
    </xf>
    <xf numFmtId="0" fontId="0" fillId="0" borderId="213" xfId="0" applyFont="1" applyFill="1" applyBorder="1" applyAlignment="1">
      <alignment vertical="top"/>
    </xf>
    <xf numFmtId="0" fontId="0" fillId="0" borderId="212" xfId="0" applyFont="1" applyFill="1" applyBorder="1" applyAlignment="1">
      <alignment/>
    </xf>
    <xf numFmtId="0" fontId="0" fillId="0" borderId="213" xfId="0" applyFont="1" applyFill="1" applyBorder="1" applyAlignment="1">
      <alignment/>
    </xf>
    <xf numFmtId="0" fontId="0" fillId="0" borderId="214" xfId="0" applyFont="1" applyFill="1" applyBorder="1" applyAlignment="1">
      <alignment/>
    </xf>
    <xf numFmtId="0" fontId="0" fillId="0" borderId="215" xfId="0" applyFont="1" applyFill="1" applyBorder="1" applyAlignment="1">
      <alignment/>
    </xf>
    <xf numFmtId="0" fontId="5" fillId="0" borderId="24" xfId="0" applyFont="1" applyFill="1" applyBorder="1" applyAlignment="1">
      <alignment horizontal="center" vertical="center" textRotation="255"/>
    </xf>
    <xf numFmtId="0" fontId="0" fillId="0" borderId="122" xfId="0" applyFont="1" applyFill="1" applyBorder="1" applyAlignment="1">
      <alignment horizontal="center" vertical="center" textRotation="255" wrapText="1"/>
    </xf>
    <xf numFmtId="49" fontId="0" fillId="0" borderId="223" xfId="0" applyNumberFormat="1" applyFont="1" applyFill="1" applyBorder="1" applyAlignment="1">
      <alignment horizontal="center" vertical="distributed" textRotation="255"/>
    </xf>
    <xf numFmtId="49" fontId="0" fillId="0" borderId="224" xfId="0" applyNumberFormat="1" applyFont="1" applyFill="1" applyBorder="1" applyAlignment="1">
      <alignment horizontal="center" vertical="distributed" textRotation="255"/>
    </xf>
    <xf numFmtId="0" fontId="0" fillId="0" borderId="98" xfId="0" applyFont="1" applyFill="1" applyBorder="1" applyAlignment="1">
      <alignment horizontal="distributed" vertical="center"/>
    </xf>
    <xf numFmtId="0" fontId="0" fillId="0" borderId="18" xfId="0" applyBorder="1" applyAlignment="1">
      <alignment horizontal="distributed" vertical="center"/>
    </xf>
    <xf numFmtId="0" fontId="0" fillId="0" borderId="18" xfId="0" applyFont="1" applyFill="1" applyBorder="1" applyAlignment="1">
      <alignment horizontal="distributed" vertical="center"/>
    </xf>
    <xf numFmtId="0" fontId="0" fillId="0" borderId="58" xfId="0" applyFont="1" applyFill="1" applyBorder="1" applyAlignment="1">
      <alignment horizontal="distributed" vertical="center"/>
    </xf>
    <xf numFmtId="0" fontId="3" fillId="0" borderId="227" xfId="0" applyFont="1" applyFill="1" applyBorder="1" applyAlignment="1">
      <alignment horizontal="center" vertical="distributed" textRotation="255"/>
    </xf>
    <xf numFmtId="0" fontId="0" fillId="0" borderId="98" xfId="0" applyFont="1" applyFill="1" applyBorder="1" applyAlignment="1">
      <alignment horizontal="distributed" vertical="center"/>
    </xf>
    <xf numFmtId="0" fontId="0" fillId="0" borderId="18" xfId="0" applyFont="1" applyFill="1" applyBorder="1" applyAlignment="1">
      <alignment horizontal="distributed" vertical="center"/>
    </xf>
    <xf numFmtId="0" fontId="13" fillId="0" borderId="18" xfId="0" applyFont="1" applyFill="1" applyBorder="1" applyAlignment="1">
      <alignment horizontal="distributed" vertical="center"/>
    </xf>
    <xf numFmtId="0" fontId="0" fillId="0" borderId="40" xfId="0" applyFont="1" applyFill="1"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31" xfId="0" applyFont="1" applyFill="1" applyBorder="1" applyAlignment="1">
      <alignment horizontal="center" vertical="distributed" textRotation="255" wrapText="1"/>
    </xf>
    <xf numFmtId="0" fontId="0" fillId="0" borderId="231" xfId="0" applyFont="1" applyFill="1" applyBorder="1" applyAlignment="1">
      <alignment horizontal="center" vertical="distributed"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5_歯科保健対策実施状況調査結果(p.8-16）" xfId="62"/>
    <cellStyle name="標準_H26_歯科対策調査_歯周疾患検診詳細（案)Ver2" xfId="63"/>
    <cellStyle name="Followed Hyperlink" xfId="64"/>
    <cellStyle name="良い" xfId="65"/>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年齢別受診率</a:t>
            </a:r>
          </a:p>
        </c:rich>
      </c:tx>
      <c:layout/>
      <c:spPr>
        <a:noFill/>
        <a:ln>
          <a:noFill/>
        </a:ln>
      </c:spPr>
    </c:title>
    <c:plotArea>
      <c:layout/>
      <c:barChart>
        <c:barDir val="col"/>
        <c:grouping val="clustered"/>
        <c:varyColors val="0"/>
        <c:ser>
          <c:idx val="1"/>
          <c:order val="0"/>
          <c:tx>
            <c:strRef>
              <c:f>'歯周疾患検診p10'!$S$20</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'歯周疾患検診p10'!$T$18:$X$18</c:f>
              <c:strCache/>
            </c:strRef>
          </c:cat>
          <c:val>
            <c:numRef>
              <c:f>'歯周疾患検診p10'!$T$20:$X$20</c:f>
              <c:numCache/>
            </c:numRef>
          </c:val>
        </c:ser>
        <c:ser>
          <c:idx val="2"/>
          <c:order val="1"/>
          <c:tx>
            <c:strRef>
              <c:f>'歯周疾患検診p10'!$S$21</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'歯周疾患検診p10'!$T$18:$X$18</c:f>
              <c:strCache/>
            </c:strRef>
          </c:cat>
          <c:val>
            <c:numRef>
              <c:f>'歯周疾患検診p10'!$T$21:$X$21</c:f>
              <c:numCache/>
            </c:numRef>
          </c:val>
        </c:ser>
        <c:ser>
          <c:idx val="3"/>
          <c:order val="2"/>
          <c:tx>
            <c:strRef>
              <c:f>'歯周疾患検診p10'!$S$19</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val>
            <c:numRef>
              <c:f>'歯周疾患検診p10'!$T$19:$X$19</c:f>
              <c:numCache/>
            </c:numRef>
          </c:val>
        </c:ser>
        <c:overlap val="30"/>
        <c:gapWidth val="50"/>
        <c:axId val="13433765"/>
        <c:axId val="53795022"/>
      </c:barChart>
      <c:catAx>
        <c:axId val="13433765"/>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53795022"/>
        <c:crosses val="autoZero"/>
        <c:auto val="1"/>
        <c:lblOffset val="100"/>
        <c:noMultiLvlLbl val="0"/>
      </c:catAx>
      <c:valAx>
        <c:axId val="53795022"/>
        <c:scaling>
          <c:orientation val="minMax"/>
          <c:max val="8"/>
        </c:scaling>
        <c:axPos val="l"/>
        <c:title>
          <c:tx>
            <c:rich>
              <a:bodyPr vert="horz" rot="-5400000" anchor="ctr"/>
              <a:lstStyle/>
              <a:p>
                <a:pPr algn="ctr">
                  <a:defRPr/>
                </a:pPr>
                <a:r>
                  <a:rPr lang="en-US"/>
                  <a:t>受診率 (%)</a:t>
                </a:r>
              </a:p>
            </c:rich>
          </c:tx>
          <c:layout/>
          <c:overlay val="0"/>
          <c:spPr>
            <a:noFill/>
            <a:ln>
              <a:noFill/>
            </a:ln>
          </c:spPr>
        </c:title>
        <c:delete val="0"/>
        <c:numFmt formatCode="General" sourceLinked="1"/>
        <c:majorTickMark val="in"/>
        <c:minorTickMark val="in"/>
        <c:tickLblPos val="nextTo"/>
        <c:crossAx val="13433765"/>
        <c:crossesAt val="1"/>
        <c:crossBetween val="between"/>
        <c:dispUnits/>
        <c:majorUnit val="1"/>
        <c:minorUnit val="0.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未処置歯ある者の割合</a:t>
            </a:r>
          </a:p>
        </c:rich>
      </c:tx>
      <c:layout/>
      <c:spPr>
        <a:noFill/>
        <a:ln>
          <a:noFill/>
        </a:ln>
      </c:spPr>
    </c:title>
    <c:plotArea>
      <c:layout/>
      <c:barChart>
        <c:barDir val="col"/>
        <c:grouping val="clustered"/>
        <c:varyColors val="0"/>
        <c:ser>
          <c:idx val="1"/>
          <c:order val="0"/>
          <c:tx>
            <c:strRef>
              <c:f>'歯周疾患検診p10'!$S$27</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'歯周疾患検診p10'!$T$25:$X$25</c:f>
              <c:strCache/>
            </c:strRef>
          </c:cat>
          <c:val>
            <c:numRef>
              <c:f>'歯周疾患検診p10'!$T$27:$X$27</c:f>
              <c:numCache/>
            </c:numRef>
          </c:val>
        </c:ser>
        <c:ser>
          <c:idx val="2"/>
          <c:order val="1"/>
          <c:tx>
            <c:strRef>
              <c:f>'歯周疾患検診p10'!$S$28</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'歯周疾患検診p10'!$T$25:$X$25</c:f>
              <c:strCache/>
            </c:strRef>
          </c:cat>
          <c:val>
            <c:numRef>
              <c:f>'歯周疾患検診p10'!$T$28:$X$28</c:f>
              <c:numCache/>
            </c:numRef>
          </c:val>
        </c:ser>
        <c:ser>
          <c:idx val="3"/>
          <c:order val="2"/>
          <c:tx>
            <c:strRef>
              <c:f>'歯周疾患検診p10'!$S$26</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'歯周疾患検診p10'!$T$25:$X$25</c:f>
              <c:strCache/>
            </c:strRef>
          </c:cat>
          <c:val>
            <c:numRef>
              <c:f>'歯周疾患検診p10'!$T$26:$X$26</c:f>
              <c:numCache/>
            </c:numRef>
          </c:val>
        </c:ser>
        <c:overlap val="30"/>
        <c:gapWidth val="50"/>
        <c:axId val="14393151"/>
        <c:axId val="62429496"/>
      </c:barChart>
      <c:catAx>
        <c:axId val="14393151"/>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62429496"/>
        <c:crossesAt val="0"/>
        <c:auto val="1"/>
        <c:lblOffset val="100"/>
        <c:noMultiLvlLbl val="0"/>
      </c:catAx>
      <c:valAx>
        <c:axId val="62429496"/>
        <c:scaling>
          <c:orientation val="minMax"/>
          <c:max val="50"/>
          <c:min val="0"/>
        </c:scaling>
        <c:axPos val="l"/>
        <c:title>
          <c:tx>
            <c:rich>
              <a:bodyPr vert="horz" rot="-5400000" anchor="ctr"/>
              <a:lstStyle/>
              <a:p>
                <a:pPr algn="ctr">
                  <a:defRPr/>
                </a:pPr>
                <a:r>
                  <a:rPr lang="en-US" cap="none" sz="950" b="0" i="0" u="none" baseline="0">
                    <a:latin typeface="ＭＳ Ｐゴシック"/>
                    <a:ea typeface="ＭＳ Ｐゴシック"/>
                    <a:cs typeface="ＭＳ Ｐゴシック"/>
                  </a:rPr>
                  <a:t>未処置歯ある者の割合  (%)</a:t>
                </a:r>
              </a:p>
            </c:rich>
          </c:tx>
          <c:layout/>
          <c:overlay val="0"/>
          <c:spPr>
            <a:noFill/>
            <a:ln>
              <a:noFill/>
            </a:ln>
          </c:spPr>
        </c:title>
        <c:delete val="0"/>
        <c:numFmt formatCode="#,##0;[Red](#,##0)" sourceLinked="0"/>
        <c:majorTickMark val="in"/>
        <c:minorTickMark val="in"/>
        <c:tickLblPos val="nextTo"/>
        <c:crossAx val="14393151"/>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歯周炎の者（CPIｺｰﾄﾞ3以上の者）の割合</a:t>
            </a:r>
          </a:p>
        </c:rich>
      </c:tx>
      <c:layout/>
      <c:spPr>
        <a:noFill/>
        <a:ln>
          <a:noFill/>
        </a:ln>
      </c:spPr>
    </c:title>
    <c:plotArea>
      <c:layout/>
      <c:barChart>
        <c:barDir val="col"/>
        <c:grouping val="clustered"/>
        <c:varyColors val="0"/>
        <c:ser>
          <c:idx val="1"/>
          <c:order val="0"/>
          <c:tx>
            <c:strRef>
              <c:f>'歯周疾患検診p10'!$S$40</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'歯周疾患検診p10'!$T$39:$X$39</c:f>
              <c:strCache/>
            </c:strRef>
          </c:cat>
          <c:val>
            <c:numRef>
              <c:f>'歯周疾患検診p10'!$T$40:$X$40</c:f>
              <c:numCache/>
            </c:numRef>
          </c:val>
        </c:ser>
        <c:ser>
          <c:idx val="2"/>
          <c:order val="1"/>
          <c:tx>
            <c:strRef>
              <c:f>'歯周疾患検診p10'!$S$41</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'歯周疾患検診p10'!$T$39:$X$39</c:f>
              <c:strCache/>
            </c:strRef>
          </c:cat>
          <c:val>
            <c:numRef>
              <c:f>'歯周疾患検診p10'!$T$41:$X$41</c:f>
              <c:numCache/>
            </c:numRef>
          </c:val>
        </c:ser>
        <c:ser>
          <c:idx val="3"/>
          <c:order val="2"/>
          <c:tx>
            <c:strRef>
              <c:f>'歯周疾患検診p10'!$S$42</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'歯周疾患検診p10'!$T$39:$X$39</c:f>
              <c:strCache/>
            </c:strRef>
          </c:cat>
          <c:val>
            <c:numRef>
              <c:f>'歯周疾患検診p10'!$T$42:$X$42</c:f>
              <c:numCache/>
            </c:numRef>
          </c:val>
        </c:ser>
        <c:overlap val="30"/>
        <c:gapWidth val="50"/>
        <c:axId val="24994553"/>
        <c:axId val="23624386"/>
      </c:barChart>
      <c:catAx>
        <c:axId val="24994553"/>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23624386"/>
        <c:crossesAt val="0"/>
        <c:auto val="1"/>
        <c:lblOffset val="100"/>
        <c:noMultiLvlLbl val="0"/>
      </c:catAx>
      <c:valAx>
        <c:axId val="23624386"/>
        <c:scaling>
          <c:orientation val="minMax"/>
          <c:max val="60"/>
          <c:min val="0"/>
        </c:scaling>
        <c:axPos val="l"/>
        <c:title>
          <c:tx>
            <c:rich>
              <a:bodyPr vert="horz" rot="-5400000" anchor="ctr"/>
              <a:lstStyle/>
              <a:p>
                <a:pPr algn="ctr">
                  <a:defRPr/>
                </a:pPr>
                <a:r>
                  <a:rPr lang="en-US" cap="none" sz="950" b="0" i="0" u="none" baseline="0">
                    <a:latin typeface="ＭＳ Ｐゴシック"/>
                    <a:ea typeface="ＭＳ Ｐゴシック"/>
                    <a:cs typeface="ＭＳ Ｐゴシック"/>
                  </a:rPr>
                  <a:t>CPIｺｰﾄﾞ3以上の者の割合 (%)</a:t>
                </a:r>
              </a:p>
            </c:rich>
          </c:tx>
          <c:layout/>
          <c:overlay val="0"/>
          <c:spPr>
            <a:noFill/>
            <a:ln>
              <a:noFill/>
            </a:ln>
          </c:spPr>
        </c:title>
        <c:delete val="0"/>
        <c:numFmt formatCode="#,##0;[Red](#,##0)" sourceLinked="0"/>
        <c:majorTickMark val="in"/>
        <c:minorTickMark val="in"/>
        <c:tickLblPos val="nextTo"/>
        <c:crossAx val="24994553"/>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123825</xdr:rowOff>
    </xdr:from>
    <xdr:to>
      <xdr:col>4</xdr:col>
      <xdr:colOff>200025</xdr:colOff>
      <xdr:row>32</xdr:row>
      <xdr:rowOff>95250</xdr:rowOff>
    </xdr:to>
    <xdr:graphicFrame>
      <xdr:nvGraphicFramePr>
        <xdr:cNvPr id="1" name="Chart 8"/>
        <xdr:cNvGraphicFramePr/>
      </xdr:nvGraphicFramePr>
      <xdr:xfrm>
        <a:off x="0" y="3590925"/>
        <a:ext cx="3219450" cy="32385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14</xdr:row>
      <xdr:rowOff>123825</xdr:rowOff>
    </xdr:from>
    <xdr:to>
      <xdr:col>10</xdr:col>
      <xdr:colOff>238125</xdr:colOff>
      <xdr:row>32</xdr:row>
      <xdr:rowOff>104775</xdr:rowOff>
    </xdr:to>
    <xdr:graphicFrame>
      <xdr:nvGraphicFramePr>
        <xdr:cNvPr id="2" name="Chart 9"/>
        <xdr:cNvGraphicFramePr/>
      </xdr:nvGraphicFramePr>
      <xdr:xfrm>
        <a:off x="3286125" y="3590925"/>
        <a:ext cx="3343275" cy="3248025"/>
      </xdr:xfrm>
      <a:graphic>
        <a:graphicData uri="http://schemas.openxmlformats.org/drawingml/2006/chart">
          <c:chart xmlns:c="http://schemas.openxmlformats.org/drawingml/2006/chart" r:id="rId2"/>
        </a:graphicData>
      </a:graphic>
    </xdr:graphicFrame>
    <xdr:clientData/>
  </xdr:twoCellAnchor>
  <xdr:twoCellAnchor>
    <xdr:from>
      <xdr:col>10</xdr:col>
      <xdr:colOff>295275</xdr:colOff>
      <xdr:row>14</xdr:row>
      <xdr:rowOff>123825</xdr:rowOff>
    </xdr:from>
    <xdr:to>
      <xdr:col>16</xdr:col>
      <xdr:colOff>476250</xdr:colOff>
      <xdr:row>32</xdr:row>
      <xdr:rowOff>104775</xdr:rowOff>
    </xdr:to>
    <xdr:graphicFrame>
      <xdr:nvGraphicFramePr>
        <xdr:cNvPr id="3" name="Chart 10"/>
        <xdr:cNvGraphicFramePr/>
      </xdr:nvGraphicFramePr>
      <xdr:xfrm>
        <a:off x="6686550" y="3590925"/>
        <a:ext cx="3552825" cy="32480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D47"/>
  <sheetViews>
    <sheetView tabSelected="1" zoomScaleSheetLayoutView="100" zoomScalePageLayoutView="0" workbookViewId="0" topLeftCell="A1">
      <selection activeCell="I1" sqref="I1"/>
    </sheetView>
  </sheetViews>
  <sheetFormatPr defaultColWidth="9.00390625" defaultRowHeight="13.5"/>
  <cols>
    <col min="1" max="1" width="3.625" style="69" customWidth="1"/>
    <col min="2" max="7" width="11.125" style="69" customWidth="1"/>
    <col min="8" max="8" width="13.00390625" style="69" customWidth="1"/>
    <col min="9" max="9" width="10.25390625" style="69" customWidth="1"/>
    <col min="10" max="10" width="3.625" style="69" customWidth="1"/>
    <col min="11" max="16384" width="9.00390625" style="69" customWidth="1"/>
  </cols>
  <sheetData>
    <row r="1" spans="5:10" ht="19.5" customHeight="1">
      <c r="E1" s="1207"/>
      <c r="F1" s="1207"/>
      <c r="I1" s="1043"/>
      <c r="J1" s="1044" t="s">
        <v>756</v>
      </c>
    </row>
    <row r="2" spans="5:9" ht="41.25" customHeight="1">
      <c r="E2" s="532"/>
      <c r="I2" s="107"/>
    </row>
    <row r="3" spans="1:56" ht="32.25">
      <c r="A3" s="103"/>
      <c r="B3" s="1209" t="s">
        <v>151</v>
      </c>
      <c r="C3" s="1209"/>
      <c r="D3" s="1209"/>
      <c r="E3" s="1209"/>
      <c r="F3" s="1209"/>
      <c r="G3" s="1209"/>
      <c r="H3" s="1209"/>
      <c r="I3" s="1209"/>
      <c r="J3" s="103"/>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row>
    <row r="4" spans="1:56" ht="18.7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row>
    <row r="5" s="64" customFormat="1" ht="18.75" customHeight="1">
      <c r="A5" s="88"/>
    </row>
    <row r="6" spans="1:56" s="89" customFormat="1" ht="35.25">
      <c r="A6" s="1210" t="s">
        <v>408</v>
      </c>
      <c r="B6" s="1210"/>
      <c r="C6" s="1210"/>
      <c r="D6" s="1210"/>
      <c r="E6" s="1210"/>
      <c r="F6" s="1210"/>
      <c r="G6" s="1210"/>
      <c r="H6" s="1210"/>
      <c r="I6" s="1210"/>
      <c r="J6" s="1210"/>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row>
    <row r="7" spans="1:56" s="89" customFormat="1" ht="18.75"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row>
    <row r="8" spans="1:56" s="89" customFormat="1" ht="18.7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row>
    <row r="9" spans="1:56" s="89" customFormat="1" ht="18.7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row>
    <row r="10" spans="1:56" s="89" customFormat="1" ht="18.7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row>
    <row r="11" spans="1:56" s="89" customFormat="1" ht="18.75" customHeight="1">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row>
    <row r="12" spans="1:56" s="89" customFormat="1" ht="18.75"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row>
    <row r="13" spans="1:56" s="89" customFormat="1" ht="18.75" customHeight="1">
      <c r="A13" s="105"/>
      <c r="B13" s="105"/>
      <c r="C13" s="105"/>
      <c r="D13" s="105"/>
      <c r="E13" s="105"/>
      <c r="F13" s="105"/>
      <c r="G13" s="105"/>
      <c r="H13" s="105"/>
      <c r="I13" s="105"/>
      <c r="J13" s="105"/>
      <c r="K13" s="105"/>
      <c r="L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row>
    <row r="14" spans="1:56" s="89" customFormat="1" ht="18.75" customHeight="1">
      <c r="A14" s="69" t="s">
        <v>148</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row>
    <row r="15" spans="1:56" s="89" customFormat="1" ht="24" customHeight="1">
      <c r="A15" s="105"/>
      <c r="B15" s="17" t="s">
        <v>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row>
    <row r="16" spans="1:56" s="89" customFormat="1" ht="24" customHeight="1">
      <c r="A16" s="105"/>
      <c r="B16" s="17"/>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row>
    <row r="17" spans="1:7" ht="18.75" customHeight="1">
      <c r="A17" s="105"/>
      <c r="C17" s="90"/>
      <c r="D17" s="90"/>
      <c r="E17" s="90"/>
      <c r="F17" s="90"/>
      <c r="G17" s="90"/>
    </row>
    <row r="18" spans="1:56" s="16" customFormat="1" ht="18.75" customHeight="1">
      <c r="A18" s="90" t="s">
        <v>715</v>
      </c>
      <c r="B18" s="925"/>
      <c r="C18" s="925"/>
      <c r="D18" s="90"/>
      <c r="E18" s="90"/>
      <c r="F18" s="90"/>
      <c r="G18" s="90"/>
      <c r="H18" s="90"/>
      <c r="I18" s="90"/>
      <c r="J18" s="90"/>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row>
    <row r="19" spans="1:56" s="16" customFormat="1" ht="18.75" customHeight="1">
      <c r="A19" s="90"/>
      <c r="B19" s="925"/>
      <c r="C19" s="925" t="s">
        <v>714</v>
      </c>
      <c r="D19" s="90"/>
      <c r="E19" s="90"/>
      <c r="F19" s="90"/>
      <c r="G19" s="90"/>
      <c r="H19" s="90"/>
      <c r="I19" s="924" t="s">
        <v>712</v>
      </c>
      <c r="J19" s="90"/>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row>
    <row r="20" spans="1:56" s="16" customFormat="1" ht="18.75" customHeight="1">
      <c r="A20" s="90"/>
      <c r="B20" s="925"/>
      <c r="C20" s="925"/>
      <c r="D20" s="90"/>
      <c r="E20" s="90"/>
      <c r="F20" s="90"/>
      <c r="G20" s="90"/>
      <c r="H20" s="90"/>
      <c r="I20" s="924"/>
      <c r="J20" s="90"/>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row>
    <row r="21" spans="1:56" s="16" customFormat="1" ht="18.75" customHeight="1">
      <c r="A21" s="926"/>
      <c r="B21" s="67" t="s">
        <v>721</v>
      </c>
      <c r="C21" s="925"/>
      <c r="D21" s="927"/>
      <c r="E21" s="90"/>
      <c r="F21" s="90"/>
      <c r="G21" s="90"/>
      <c r="H21" s="90"/>
      <c r="I21" s="924">
        <v>1</v>
      </c>
      <c r="J21" s="90"/>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row>
    <row r="22" spans="1:56" s="16" customFormat="1" ht="18.75" customHeight="1">
      <c r="A22" s="90"/>
      <c r="B22" s="67"/>
      <c r="C22" s="925"/>
      <c r="D22" s="928"/>
      <c r="E22" s="929"/>
      <c r="F22" s="929"/>
      <c r="G22" s="929"/>
      <c r="H22" s="90"/>
      <c r="I22" s="924"/>
      <c r="J22" s="90"/>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row>
    <row r="23" spans="1:56" s="16" customFormat="1" ht="18.75" customHeight="1">
      <c r="A23" s="90"/>
      <c r="B23" s="67" t="s">
        <v>719</v>
      </c>
      <c r="C23" s="925"/>
      <c r="D23" s="927"/>
      <c r="E23" s="90"/>
      <c r="F23" s="90"/>
      <c r="G23" s="90"/>
      <c r="H23" s="90"/>
      <c r="I23" s="924">
        <v>5</v>
      </c>
      <c r="J23" s="90"/>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row>
    <row r="24" spans="1:56" s="16" customFormat="1" ht="18.75" customHeight="1">
      <c r="A24" s="90"/>
      <c r="B24" s="67"/>
      <c r="C24" s="925"/>
      <c r="D24" s="927"/>
      <c r="E24" s="90"/>
      <c r="F24" s="90"/>
      <c r="G24" s="90"/>
      <c r="H24" s="90"/>
      <c r="I24" s="924"/>
      <c r="J24" s="90"/>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row>
    <row r="25" spans="1:56" s="16" customFormat="1" ht="18.75" customHeight="1">
      <c r="A25" s="90"/>
      <c r="B25" s="67" t="s">
        <v>720</v>
      </c>
      <c r="C25" s="925"/>
      <c r="D25" s="927"/>
      <c r="E25" s="90"/>
      <c r="F25" s="90"/>
      <c r="G25" s="90"/>
      <c r="H25" s="90"/>
      <c r="I25" s="924">
        <v>6</v>
      </c>
      <c r="J25" s="90"/>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row>
    <row r="26" spans="1:56" s="16" customFormat="1" ht="18.75" customHeight="1">
      <c r="A26" s="90"/>
      <c r="B26" s="67"/>
      <c r="C26" s="925"/>
      <c r="D26" s="927"/>
      <c r="E26" s="90"/>
      <c r="F26" s="90"/>
      <c r="G26" s="90"/>
      <c r="H26" s="90"/>
      <c r="I26" s="924"/>
      <c r="J26" s="90"/>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row>
    <row r="27" spans="1:56" s="16" customFormat="1" ht="18.75" customHeight="1">
      <c r="A27" s="90"/>
      <c r="B27" s="67" t="s">
        <v>723</v>
      </c>
      <c r="C27" s="925"/>
      <c r="D27" s="927"/>
      <c r="E27" s="90"/>
      <c r="F27" s="90"/>
      <c r="G27" s="90"/>
      <c r="H27" s="90"/>
      <c r="I27" s="924">
        <v>7</v>
      </c>
      <c r="J27" s="90"/>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row>
    <row r="28" spans="1:56" s="16" customFormat="1" ht="18.75" customHeight="1">
      <c r="A28" s="90"/>
      <c r="B28" s="930"/>
      <c r="C28" s="930"/>
      <c r="D28" s="90"/>
      <c r="E28" s="90"/>
      <c r="F28" s="90"/>
      <c r="G28" s="90"/>
      <c r="H28" s="90"/>
      <c r="I28" s="924"/>
      <c r="J28" s="90"/>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row>
    <row r="29" spans="1:56" s="16" customFormat="1" ht="18.75" customHeight="1">
      <c r="A29" s="90"/>
      <c r="B29" s="50" t="s">
        <v>744</v>
      </c>
      <c r="C29" s="90"/>
      <c r="D29" s="90"/>
      <c r="E29" s="90"/>
      <c r="F29" s="90"/>
      <c r="G29" s="90"/>
      <c r="H29" s="90"/>
      <c r="I29" s="924">
        <v>8</v>
      </c>
      <c r="J29" s="90"/>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row>
    <row r="30" spans="1:56" s="16" customFormat="1" ht="18.75" customHeight="1">
      <c r="A30" s="90"/>
      <c r="B30" s="50"/>
      <c r="C30" s="90"/>
      <c r="D30" s="90"/>
      <c r="E30" s="90"/>
      <c r="F30" s="90"/>
      <c r="G30" s="90"/>
      <c r="H30" s="90"/>
      <c r="I30" s="924"/>
      <c r="J30" s="90"/>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row>
    <row r="31" spans="1:56" s="16" customFormat="1" ht="18.75" customHeight="1">
      <c r="A31" s="90"/>
      <c r="B31" s="930" t="s">
        <v>675</v>
      </c>
      <c r="C31" s="925"/>
      <c r="D31" s="90"/>
      <c r="E31" s="90"/>
      <c r="F31" s="90"/>
      <c r="G31" s="90"/>
      <c r="H31" s="90"/>
      <c r="I31" s="924">
        <v>9</v>
      </c>
      <c r="J31" s="90"/>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row>
    <row r="32" spans="1:56" s="16" customFormat="1" ht="18.75" customHeight="1">
      <c r="A32" s="90"/>
      <c r="C32" s="90"/>
      <c r="D32" s="927"/>
      <c r="E32" s="90"/>
      <c r="F32" s="90"/>
      <c r="G32" s="90"/>
      <c r="H32" s="90"/>
      <c r="I32" s="924"/>
      <c r="J32" s="90"/>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row>
    <row r="33" spans="1:56" s="16" customFormat="1" ht="18.75" customHeight="1">
      <c r="A33" s="90"/>
      <c r="B33" s="930" t="s">
        <v>725</v>
      </c>
      <c r="C33" s="90"/>
      <c r="D33" s="90"/>
      <c r="E33" s="90"/>
      <c r="F33" s="90"/>
      <c r="G33" s="90"/>
      <c r="H33" s="90"/>
      <c r="I33" s="924">
        <v>10</v>
      </c>
      <c r="J33" s="90"/>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row>
    <row r="34" spans="1:56" s="16" customFormat="1" ht="18.75" customHeight="1">
      <c r="A34" s="90"/>
      <c r="B34" s="67"/>
      <c r="C34" s="925"/>
      <c r="D34" s="90"/>
      <c r="E34" s="90"/>
      <c r="F34" s="90"/>
      <c r="G34" s="90"/>
      <c r="H34" s="90"/>
      <c r="I34" s="924"/>
      <c r="J34" s="90"/>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row>
    <row r="35" spans="1:56" s="16" customFormat="1" ht="18.75" customHeight="1">
      <c r="A35" s="90"/>
      <c r="B35" s="67" t="s">
        <v>823</v>
      </c>
      <c r="C35" s="925"/>
      <c r="D35" s="90"/>
      <c r="E35" s="90"/>
      <c r="F35" s="90"/>
      <c r="G35" s="90"/>
      <c r="H35" s="90"/>
      <c r="I35" s="924">
        <v>11</v>
      </c>
      <c r="J35" s="90"/>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row>
    <row r="36" spans="1:56" s="16" customFormat="1" ht="18.75" customHeight="1">
      <c r="A36" s="90"/>
      <c r="B36" s="90"/>
      <c r="C36" s="925"/>
      <c r="D36" s="90"/>
      <c r="E36" s="90"/>
      <c r="F36" s="90"/>
      <c r="G36" s="90"/>
      <c r="H36" s="90"/>
      <c r="I36" s="90"/>
      <c r="J36" s="90"/>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s="16" customFormat="1" ht="18.75" customHeight="1">
      <c r="A37" s="69"/>
      <c r="B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row>
    <row r="38" spans="1:56" s="16" customFormat="1" ht="18.75" customHeight="1">
      <c r="A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row>
    <row r="39" spans="1:56" s="89" customFormat="1" ht="25.5">
      <c r="A39" s="69"/>
      <c r="B39" s="1063" t="s">
        <v>432</v>
      </c>
      <c r="C39" s="1063"/>
      <c r="D39" s="1063"/>
      <c r="E39" s="1063"/>
      <c r="F39" s="1063"/>
      <c r="G39" s="1063"/>
      <c r="H39" s="1063"/>
      <c r="I39" s="1063"/>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row>
    <row r="40" spans="1:56" s="89" customFormat="1" ht="18.75"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row>
    <row r="41" s="89" customFormat="1" ht="18.75" customHeight="1"/>
    <row r="42" spans="1:10" ht="18.75" customHeight="1">
      <c r="A42" s="1208"/>
      <c r="B42" s="1208"/>
      <c r="C42" s="1208"/>
      <c r="D42" s="1208"/>
      <c r="E42" s="1208"/>
      <c r="F42" s="1208"/>
      <c r="G42" s="1208"/>
      <c r="H42" s="1208"/>
      <c r="I42" s="1208"/>
      <c r="J42" s="1208"/>
    </row>
    <row r="43" ht="18.75" customHeight="1"/>
    <row r="44" ht="18.75" customHeight="1"/>
    <row r="45" ht="18.75" customHeight="1"/>
    <row r="46" ht="18.75" customHeight="1"/>
    <row r="47" ht="18.75" customHeight="1">
      <c r="J47" s="80"/>
    </row>
    <row r="48" ht="17.25" customHeight="1"/>
    <row r="49" ht="17.25" customHeight="1"/>
    <row r="50" ht="17.25" customHeight="1"/>
    <row r="51" ht="17.25" customHeight="1"/>
    <row r="52" ht="17.25" customHeight="1"/>
    <row r="53" ht="17.25" customHeight="1"/>
    <row r="54" ht="17.25" customHeight="1"/>
  </sheetData>
  <sheetProtection/>
  <mergeCells count="5">
    <mergeCell ref="E1:F1"/>
    <mergeCell ref="A42:J42"/>
    <mergeCell ref="B3:I3"/>
    <mergeCell ref="A6:J6"/>
    <mergeCell ref="B39:I39"/>
  </mergeCells>
  <printOptions horizontalCentered="1" verticalCentered="1"/>
  <pageMargins left="0.3937007874015748" right="0.3937007874015748" top="0.5905511811023623" bottom="0.5905511811023623" header="0.5118110236220472"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44"/>
  <sheetViews>
    <sheetView zoomScale="75" zoomScaleNormal="75" zoomScaleSheetLayoutView="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641</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87" customFormat="1" ht="12" customHeight="1">
      <c r="A4" s="1128"/>
      <c r="B4" s="1129">
        <v>1</v>
      </c>
      <c r="C4" s="1085" t="s">
        <v>758</v>
      </c>
      <c r="D4" s="1130">
        <v>8</v>
      </c>
      <c r="E4" s="1130">
        <v>1</v>
      </c>
      <c r="F4" s="1130">
        <v>1</v>
      </c>
      <c r="G4" s="1130">
        <v>2</v>
      </c>
      <c r="H4" s="1130">
        <v>12</v>
      </c>
      <c r="I4" s="1130">
        <v>91</v>
      </c>
      <c r="J4" s="1130"/>
      <c r="K4" s="1131">
        <v>1</v>
      </c>
      <c r="L4" s="1131">
        <v>1</v>
      </c>
      <c r="M4" s="1131">
        <v>1</v>
      </c>
      <c r="N4" s="1131">
        <v>0</v>
      </c>
      <c r="O4" s="1130">
        <v>3</v>
      </c>
      <c r="P4" s="1131">
        <v>37</v>
      </c>
      <c r="Q4" s="1131"/>
      <c r="R4" s="1131">
        <v>7</v>
      </c>
      <c r="S4" s="1131">
        <v>0</v>
      </c>
      <c r="T4" s="1131">
        <v>0</v>
      </c>
      <c r="U4" s="1131">
        <v>2</v>
      </c>
      <c r="V4" s="1130">
        <v>9</v>
      </c>
      <c r="W4" s="1131">
        <v>54</v>
      </c>
    </row>
    <row r="5" spans="1:23" s="1087" customFormat="1" ht="12" customHeight="1">
      <c r="A5" s="1132"/>
      <c r="B5" s="1133">
        <v>2</v>
      </c>
      <c r="C5" s="1090" t="s">
        <v>759</v>
      </c>
      <c r="D5" s="1134">
        <v>1</v>
      </c>
      <c r="E5" s="1134">
        <v>0</v>
      </c>
      <c r="F5" s="1134">
        <v>2</v>
      </c>
      <c r="G5" s="1134">
        <v>2</v>
      </c>
      <c r="H5" s="1134">
        <v>5</v>
      </c>
      <c r="I5" s="1134">
        <v>37</v>
      </c>
      <c r="J5" s="1134"/>
      <c r="K5" s="1135">
        <v>0</v>
      </c>
      <c r="L5" s="1135">
        <v>0</v>
      </c>
      <c r="M5" s="1135">
        <v>0</v>
      </c>
      <c r="N5" s="1135">
        <v>0</v>
      </c>
      <c r="O5" s="1134">
        <v>0</v>
      </c>
      <c r="P5" s="1135">
        <v>6</v>
      </c>
      <c r="Q5" s="1135"/>
      <c r="R5" s="1135">
        <v>1</v>
      </c>
      <c r="S5" s="1135">
        <v>0</v>
      </c>
      <c r="T5" s="1135">
        <v>2</v>
      </c>
      <c r="U5" s="1135">
        <v>2</v>
      </c>
      <c r="V5" s="1134">
        <v>5</v>
      </c>
      <c r="W5" s="1135">
        <v>31</v>
      </c>
    </row>
    <row r="6" spans="1:23" s="1087" customFormat="1" ht="12" customHeight="1">
      <c r="A6" s="1132"/>
      <c r="B6" s="1133">
        <v>3</v>
      </c>
      <c r="C6" s="1090" t="s">
        <v>760</v>
      </c>
      <c r="D6" s="1134">
        <v>6</v>
      </c>
      <c r="E6" s="1134">
        <v>7</v>
      </c>
      <c r="F6" s="1134">
        <v>7</v>
      </c>
      <c r="G6" s="1134">
        <v>12</v>
      </c>
      <c r="H6" s="1134">
        <v>32</v>
      </c>
      <c r="I6" s="1134" t="s">
        <v>761</v>
      </c>
      <c r="J6" s="1134"/>
      <c r="K6" s="1135">
        <v>2</v>
      </c>
      <c r="L6" s="1135">
        <v>2</v>
      </c>
      <c r="M6" s="1135">
        <v>1</v>
      </c>
      <c r="N6" s="1135">
        <v>4</v>
      </c>
      <c r="O6" s="1134">
        <v>9</v>
      </c>
      <c r="P6" s="1135" t="s">
        <v>761</v>
      </c>
      <c r="Q6" s="1135"/>
      <c r="R6" s="1135">
        <v>4</v>
      </c>
      <c r="S6" s="1135">
        <v>5</v>
      </c>
      <c r="T6" s="1135">
        <v>6</v>
      </c>
      <c r="U6" s="1135">
        <v>8</v>
      </c>
      <c r="V6" s="1134">
        <v>23</v>
      </c>
      <c r="W6" s="1135" t="s">
        <v>761</v>
      </c>
    </row>
    <row r="7" spans="1:23" s="1087" customFormat="1" ht="12" customHeight="1">
      <c r="A7" s="1132"/>
      <c r="B7" s="1133">
        <v>4</v>
      </c>
      <c r="C7" s="1090" t="s">
        <v>762</v>
      </c>
      <c r="D7" s="1134">
        <v>12</v>
      </c>
      <c r="E7" s="1134">
        <v>6</v>
      </c>
      <c r="F7" s="1134">
        <v>15</v>
      </c>
      <c r="G7" s="1134" t="s">
        <v>763</v>
      </c>
      <c r="H7" s="1134">
        <v>33</v>
      </c>
      <c r="I7" s="1134" t="s">
        <v>763</v>
      </c>
      <c r="J7" s="1134"/>
      <c r="K7" s="1135">
        <v>5</v>
      </c>
      <c r="L7" s="1135">
        <v>2</v>
      </c>
      <c r="M7" s="1135">
        <v>5</v>
      </c>
      <c r="N7" s="1135" t="s">
        <v>763</v>
      </c>
      <c r="O7" s="1134">
        <v>12</v>
      </c>
      <c r="P7" s="1135" t="s">
        <v>763</v>
      </c>
      <c r="Q7" s="1135"/>
      <c r="R7" s="1135">
        <v>7</v>
      </c>
      <c r="S7" s="1135">
        <v>4</v>
      </c>
      <c r="T7" s="1135">
        <v>10</v>
      </c>
      <c r="U7" s="1135">
        <v>0</v>
      </c>
      <c r="V7" s="1134">
        <v>21</v>
      </c>
      <c r="W7" s="1135" t="s">
        <v>763</v>
      </c>
    </row>
    <row r="8" spans="1:23" s="1087" customFormat="1" ht="12" customHeight="1">
      <c r="A8" s="1132"/>
      <c r="B8" s="1133">
        <v>5</v>
      </c>
      <c r="C8" s="1090" t="s">
        <v>764</v>
      </c>
      <c r="D8" s="1134">
        <v>7</v>
      </c>
      <c r="E8" s="1134">
        <v>3</v>
      </c>
      <c r="F8" s="1134">
        <v>3</v>
      </c>
      <c r="G8" s="1134" t="s">
        <v>765</v>
      </c>
      <c r="H8" s="1134">
        <v>13</v>
      </c>
      <c r="I8" s="1134">
        <v>5</v>
      </c>
      <c r="J8" s="1134"/>
      <c r="K8" s="1135">
        <v>4</v>
      </c>
      <c r="L8" s="1135">
        <v>2</v>
      </c>
      <c r="M8" s="1135">
        <v>0</v>
      </c>
      <c r="N8" s="1135" t="s">
        <v>765</v>
      </c>
      <c r="O8" s="1134">
        <v>6</v>
      </c>
      <c r="P8" s="1135">
        <v>2</v>
      </c>
      <c r="Q8" s="1135"/>
      <c r="R8" s="1135">
        <v>3</v>
      </c>
      <c r="S8" s="1135">
        <v>1</v>
      </c>
      <c r="T8" s="1135">
        <v>3</v>
      </c>
      <c r="U8" s="1135" t="s">
        <v>765</v>
      </c>
      <c r="V8" s="1134">
        <v>7</v>
      </c>
      <c r="W8" s="1135">
        <v>3</v>
      </c>
    </row>
    <row r="9" spans="1:23" s="1087" customFormat="1" ht="12" customHeight="1">
      <c r="A9" s="1132"/>
      <c r="B9" s="1133">
        <v>6</v>
      </c>
      <c r="C9" s="1090" t="s">
        <v>766</v>
      </c>
      <c r="D9" s="1134">
        <v>11</v>
      </c>
      <c r="E9" s="1134">
        <v>4</v>
      </c>
      <c r="F9" s="1134">
        <v>11</v>
      </c>
      <c r="G9" s="1134" t="s">
        <v>767</v>
      </c>
      <c r="H9" s="1134">
        <v>26</v>
      </c>
      <c r="I9" s="1134">
        <v>3</v>
      </c>
      <c r="J9" s="1134"/>
      <c r="K9" s="1135">
        <v>7</v>
      </c>
      <c r="L9" s="1135">
        <v>1</v>
      </c>
      <c r="M9" s="1135">
        <v>3</v>
      </c>
      <c r="N9" s="1135" t="s">
        <v>767</v>
      </c>
      <c r="O9" s="1134">
        <v>11</v>
      </c>
      <c r="P9" s="1135">
        <v>1</v>
      </c>
      <c r="Q9" s="1135"/>
      <c r="R9" s="1135">
        <v>4</v>
      </c>
      <c r="S9" s="1135">
        <v>3</v>
      </c>
      <c r="T9" s="1135">
        <v>8</v>
      </c>
      <c r="U9" s="1135" t="s">
        <v>767</v>
      </c>
      <c r="V9" s="1134">
        <v>15</v>
      </c>
      <c r="W9" s="1135">
        <v>2</v>
      </c>
    </row>
    <row r="10" spans="1:23" s="1087" customFormat="1" ht="12" customHeight="1">
      <c r="A10" s="1132"/>
      <c r="B10" s="1133">
        <v>7</v>
      </c>
      <c r="C10" s="1090" t="s">
        <v>768</v>
      </c>
      <c r="D10" s="1134">
        <v>17</v>
      </c>
      <c r="E10" s="1134">
        <v>13</v>
      </c>
      <c r="F10" s="1134">
        <v>24</v>
      </c>
      <c r="G10" s="1134">
        <v>58</v>
      </c>
      <c r="H10" s="1134">
        <v>112</v>
      </c>
      <c r="I10" s="1134" t="s">
        <v>802</v>
      </c>
      <c r="J10" s="1134"/>
      <c r="K10" s="1135">
        <v>4</v>
      </c>
      <c r="L10" s="1135">
        <v>6</v>
      </c>
      <c r="M10" s="1135">
        <v>6</v>
      </c>
      <c r="N10" s="1135">
        <v>19</v>
      </c>
      <c r="O10" s="1134">
        <v>35</v>
      </c>
      <c r="P10" s="1135" t="s">
        <v>802</v>
      </c>
      <c r="Q10" s="1135"/>
      <c r="R10" s="1135">
        <v>13</v>
      </c>
      <c r="S10" s="1135">
        <v>7</v>
      </c>
      <c r="T10" s="1135">
        <v>18</v>
      </c>
      <c r="U10" s="1135">
        <v>39</v>
      </c>
      <c r="V10" s="1134">
        <v>77</v>
      </c>
      <c r="W10" s="1135" t="s">
        <v>802</v>
      </c>
    </row>
    <row r="11" spans="1:23" s="1087" customFormat="1" ht="12" customHeight="1">
      <c r="A11" s="1132"/>
      <c r="B11" s="1133">
        <v>8</v>
      </c>
      <c r="C11" s="1090" t="s">
        <v>770</v>
      </c>
      <c r="D11" s="1134">
        <v>66</v>
      </c>
      <c r="E11" s="1134">
        <v>78</v>
      </c>
      <c r="F11" s="1134">
        <v>90</v>
      </c>
      <c r="G11" s="1134">
        <v>212</v>
      </c>
      <c r="H11" s="1134">
        <v>446</v>
      </c>
      <c r="I11" s="1134">
        <v>308</v>
      </c>
      <c r="J11" s="1134"/>
      <c r="K11" s="1135">
        <v>20</v>
      </c>
      <c r="L11" s="1135">
        <v>31</v>
      </c>
      <c r="M11" s="1135">
        <v>33</v>
      </c>
      <c r="N11" s="1135">
        <v>78</v>
      </c>
      <c r="O11" s="1134">
        <v>162</v>
      </c>
      <c r="P11" s="1135">
        <v>114</v>
      </c>
      <c r="Q11" s="1135"/>
      <c r="R11" s="1135">
        <v>46</v>
      </c>
      <c r="S11" s="1135">
        <v>47</v>
      </c>
      <c r="T11" s="1135">
        <v>57</v>
      </c>
      <c r="U11" s="1135">
        <v>134</v>
      </c>
      <c r="V11" s="1134">
        <v>284</v>
      </c>
      <c r="W11" s="1135">
        <v>194</v>
      </c>
    </row>
    <row r="12" spans="1:23" s="1087" customFormat="1" ht="12" customHeight="1">
      <c r="A12" s="1132"/>
      <c r="B12" s="1133">
        <v>9</v>
      </c>
      <c r="C12" s="1090" t="s">
        <v>771</v>
      </c>
      <c r="D12" s="1134">
        <v>19</v>
      </c>
      <c r="E12" s="1134">
        <v>12</v>
      </c>
      <c r="F12" s="1134">
        <v>3</v>
      </c>
      <c r="G12" s="1134">
        <v>16</v>
      </c>
      <c r="H12" s="1134">
        <v>50</v>
      </c>
      <c r="I12" s="1134">
        <v>880</v>
      </c>
      <c r="J12" s="1134"/>
      <c r="K12" s="1135">
        <v>4</v>
      </c>
      <c r="L12" s="1135">
        <v>3</v>
      </c>
      <c r="M12" s="1135">
        <v>1</v>
      </c>
      <c r="N12" s="1135">
        <v>7</v>
      </c>
      <c r="O12" s="1134">
        <v>15</v>
      </c>
      <c r="P12" s="1135">
        <v>236</v>
      </c>
      <c r="Q12" s="1135"/>
      <c r="R12" s="1135">
        <v>15</v>
      </c>
      <c r="S12" s="1135">
        <v>9</v>
      </c>
      <c r="T12" s="1135">
        <v>2</v>
      </c>
      <c r="U12" s="1135">
        <v>9</v>
      </c>
      <c r="V12" s="1134">
        <v>35</v>
      </c>
      <c r="W12" s="1135">
        <v>644</v>
      </c>
    </row>
    <row r="13" spans="1:23" s="1087" customFormat="1" ht="12" customHeight="1">
      <c r="A13" s="1132"/>
      <c r="B13" s="1133">
        <v>10</v>
      </c>
      <c r="C13" s="1090" t="s">
        <v>772</v>
      </c>
      <c r="D13" s="1134">
        <v>98</v>
      </c>
      <c r="E13" s="1134">
        <v>94</v>
      </c>
      <c r="F13" s="1134">
        <v>129</v>
      </c>
      <c r="G13" s="1134">
        <v>184</v>
      </c>
      <c r="H13" s="1134">
        <v>505</v>
      </c>
      <c r="I13" s="1134">
        <v>426</v>
      </c>
      <c r="J13" s="1134"/>
      <c r="K13" s="1135">
        <v>24</v>
      </c>
      <c r="L13" s="1135">
        <v>22</v>
      </c>
      <c r="M13" s="1135">
        <v>33</v>
      </c>
      <c r="N13" s="1135">
        <v>67</v>
      </c>
      <c r="O13" s="1134">
        <v>146</v>
      </c>
      <c r="P13" s="1135">
        <v>137</v>
      </c>
      <c r="Q13" s="1135"/>
      <c r="R13" s="1135">
        <v>74</v>
      </c>
      <c r="S13" s="1135">
        <v>72</v>
      </c>
      <c r="T13" s="1135">
        <v>96</v>
      </c>
      <c r="U13" s="1135">
        <v>117</v>
      </c>
      <c r="V13" s="1134">
        <v>359</v>
      </c>
      <c r="W13" s="1135">
        <v>289</v>
      </c>
    </row>
    <row r="14" spans="1:23" s="1087" customFormat="1" ht="12" customHeight="1">
      <c r="A14" s="1132"/>
      <c r="B14" s="1133">
        <v>11</v>
      </c>
      <c r="C14" s="1090" t="s">
        <v>773</v>
      </c>
      <c r="D14" s="1134">
        <v>55</v>
      </c>
      <c r="E14" s="1134">
        <v>36</v>
      </c>
      <c r="F14" s="1134">
        <v>41</v>
      </c>
      <c r="G14" s="1134">
        <v>78</v>
      </c>
      <c r="H14" s="1134">
        <v>210</v>
      </c>
      <c r="I14" s="1134">
        <v>156</v>
      </c>
      <c r="J14" s="1134"/>
      <c r="K14" s="1135">
        <v>18</v>
      </c>
      <c r="L14" s="1135">
        <v>2</v>
      </c>
      <c r="M14" s="1135">
        <v>13</v>
      </c>
      <c r="N14" s="1135">
        <v>33</v>
      </c>
      <c r="O14" s="1134">
        <v>66</v>
      </c>
      <c r="P14" s="1135">
        <v>40</v>
      </c>
      <c r="Q14" s="1135"/>
      <c r="R14" s="1135">
        <v>37</v>
      </c>
      <c r="S14" s="1135">
        <v>34</v>
      </c>
      <c r="T14" s="1135">
        <v>28</v>
      </c>
      <c r="U14" s="1135">
        <v>45</v>
      </c>
      <c r="V14" s="1134">
        <v>144</v>
      </c>
      <c r="W14" s="1135">
        <v>116</v>
      </c>
    </row>
    <row r="15" spans="1:23" s="1087" customFormat="1" ht="12" customHeight="1">
      <c r="A15" s="1132"/>
      <c r="B15" s="1133">
        <v>12</v>
      </c>
      <c r="C15" s="1090" t="s">
        <v>774</v>
      </c>
      <c r="D15" s="1134">
        <v>11</v>
      </c>
      <c r="E15" s="1134">
        <v>6</v>
      </c>
      <c r="F15" s="1134">
        <v>6</v>
      </c>
      <c r="G15" s="1134">
        <v>14</v>
      </c>
      <c r="H15" s="1134">
        <v>37</v>
      </c>
      <c r="I15" s="1134">
        <v>690</v>
      </c>
      <c r="J15" s="1134"/>
      <c r="K15" s="1135">
        <v>3</v>
      </c>
      <c r="L15" s="1135">
        <v>1</v>
      </c>
      <c r="M15" s="1135">
        <v>1</v>
      </c>
      <c r="N15" s="1135">
        <v>4</v>
      </c>
      <c r="O15" s="1134">
        <v>9</v>
      </c>
      <c r="P15" s="1135">
        <v>196</v>
      </c>
      <c r="Q15" s="1135"/>
      <c r="R15" s="1135">
        <v>8</v>
      </c>
      <c r="S15" s="1135">
        <v>5</v>
      </c>
      <c r="T15" s="1135">
        <v>5</v>
      </c>
      <c r="U15" s="1135">
        <v>10</v>
      </c>
      <c r="V15" s="1134">
        <v>28</v>
      </c>
      <c r="W15" s="1135">
        <v>494</v>
      </c>
    </row>
    <row r="16" spans="1:23" s="1087" customFormat="1" ht="12" customHeight="1">
      <c r="A16" s="1132"/>
      <c r="B16" s="1133">
        <v>13</v>
      </c>
      <c r="C16" s="1090" t="s">
        <v>775</v>
      </c>
      <c r="D16" s="1134">
        <v>38</v>
      </c>
      <c r="E16" s="1134">
        <v>22</v>
      </c>
      <c r="F16" s="1134">
        <v>28</v>
      </c>
      <c r="G16" s="1134">
        <v>70</v>
      </c>
      <c r="H16" s="1134">
        <v>158</v>
      </c>
      <c r="I16" s="1134">
        <v>1485</v>
      </c>
      <c r="J16" s="1134"/>
      <c r="K16" s="1135">
        <v>7</v>
      </c>
      <c r="L16" s="1135">
        <v>4</v>
      </c>
      <c r="M16" s="1135">
        <v>7</v>
      </c>
      <c r="N16" s="1135">
        <v>29</v>
      </c>
      <c r="O16" s="1134">
        <v>47</v>
      </c>
      <c r="P16" s="1135">
        <v>490</v>
      </c>
      <c r="Q16" s="1135"/>
      <c r="R16" s="1135">
        <v>31</v>
      </c>
      <c r="S16" s="1135">
        <v>18</v>
      </c>
      <c r="T16" s="1135">
        <v>21</v>
      </c>
      <c r="U16" s="1135">
        <v>41</v>
      </c>
      <c r="V16" s="1134">
        <v>111</v>
      </c>
      <c r="W16" s="1135">
        <v>995</v>
      </c>
    </row>
    <row r="17" spans="1:23" s="1087" customFormat="1" ht="12" customHeight="1">
      <c r="A17" s="1132"/>
      <c r="B17" s="1133">
        <v>14</v>
      </c>
      <c r="C17" s="1090" t="s">
        <v>776</v>
      </c>
      <c r="D17" s="1134">
        <v>36</v>
      </c>
      <c r="E17" s="1134">
        <v>43</v>
      </c>
      <c r="F17" s="1134">
        <v>38</v>
      </c>
      <c r="G17" s="1134">
        <v>61</v>
      </c>
      <c r="H17" s="1134">
        <v>178</v>
      </c>
      <c r="I17" s="1134">
        <v>81</v>
      </c>
      <c r="J17" s="1134"/>
      <c r="K17" s="1135">
        <v>13</v>
      </c>
      <c r="L17" s="1135">
        <v>7</v>
      </c>
      <c r="M17" s="1135">
        <v>14</v>
      </c>
      <c r="N17" s="1135">
        <v>27</v>
      </c>
      <c r="O17" s="1134">
        <v>61</v>
      </c>
      <c r="P17" s="1135" t="s">
        <v>765</v>
      </c>
      <c r="Q17" s="1135"/>
      <c r="R17" s="1135">
        <v>23</v>
      </c>
      <c r="S17" s="1135">
        <v>36</v>
      </c>
      <c r="T17" s="1135">
        <v>24</v>
      </c>
      <c r="U17" s="1135">
        <v>34</v>
      </c>
      <c r="V17" s="1134">
        <v>117</v>
      </c>
      <c r="W17" s="1135">
        <v>81</v>
      </c>
    </row>
    <row r="18" spans="1:23" s="1087" customFormat="1" ht="12" customHeight="1">
      <c r="A18" s="1132"/>
      <c r="B18" s="1133">
        <v>15</v>
      </c>
      <c r="C18" s="1090" t="s">
        <v>777</v>
      </c>
      <c r="D18" s="1134">
        <v>11</v>
      </c>
      <c r="E18" s="1134">
        <v>2</v>
      </c>
      <c r="F18" s="1134">
        <v>5</v>
      </c>
      <c r="G18" s="1134">
        <v>17</v>
      </c>
      <c r="H18" s="1134">
        <v>35</v>
      </c>
      <c r="I18" s="1134">
        <v>331</v>
      </c>
      <c r="J18" s="1134"/>
      <c r="K18" s="1135">
        <v>3</v>
      </c>
      <c r="L18" s="1135">
        <v>0</v>
      </c>
      <c r="M18" s="1135">
        <v>0</v>
      </c>
      <c r="N18" s="1135">
        <v>4</v>
      </c>
      <c r="O18" s="1134">
        <v>7</v>
      </c>
      <c r="P18" s="1135">
        <v>103</v>
      </c>
      <c r="Q18" s="1135"/>
      <c r="R18" s="1135">
        <v>8</v>
      </c>
      <c r="S18" s="1135">
        <v>2</v>
      </c>
      <c r="T18" s="1135">
        <v>5</v>
      </c>
      <c r="U18" s="1135">
        <v>13</v>
      </c>
      <c r="V18" s="1134">
        <v>28</v>
      </c>
      <c r="W18" s="1135">
        <v>228</v>
      </c>
    </row>
    <row r="19" spans="1:23" s="1087" customFormat="1" ht="12" customHeight="1">
      <c r="A19" s="1132"/>
      <c r="B19" s="1133">
        <v>16</v>
      </c>
      <c r="C19" s="1090" t="s">
        <v>778</v>
      </c>
      <c r="D19" s="1134">
        <v>15</v>
      </c>
      <c r="E19" s="1134">
        <v>7</v>
      </c>
      <c r="F19" s="1134">
        <v>10</v>
      </c>
      <c r="G19" s="1134">
        <v>22</v>
      </c>
      <c r="H19" s="1134">
        <v>54</v>
      </c>
      <c r="I19" s="1134">
        <v>590</v>
      </c>
      <c r="J19" s="1134"/>
      <c r="K19" s="1135">
        <v>2</v>
      </c>
      <c r="L19" s="1135">
        <v>1</v>
      </c>
      <c r="M19" s="1135">
        <v>2</v>
      </c>
      <c r="N19" s="1135">
        <v>8</v>
      </c>
      <c r="O19" s="1134">
        <v>13</v>
      </c>
      <c r="P19" s="1135">
        <v>191</v>
      </c>
      <c r="Q19" s="1135"/>
      <c r="R19" s="1135">
        <v>13</v>
      </c>
      <c r="S19" s="1135">
        <v>6</v>
      </c>
      <c r="T19" s="1135">
        <v>8</v>
      </c>
      <c r="U19" s="1135">
        <v>14</v>
      </c>
      <c r="V19" s="1134">
        <v>41</v>
      </c>
      <c r="W19" s="1135">
        <v>399</v>
      </c>
    </row>
    <row r="20" spans="1:23" s="1087" customFormat="1" ht="12" customHeight="1">
      <c r="A20" s="1132"/>
      <c r="B20" s="1133">
        <v>17</v>
      </c>
      <c r="C20" s="1090" t="s">
        <v>779</v>
      </c>
      <c r="D20" s="1134">
        <v>69</v>
      </c>
      <c r="E20" s="1134">
        <v>36</v>
      </c>
      <c r="F20" s="1134">
        <v>51</v>
      </c>
      <c r="G20" s="1134">
        <v>41</v>
      </c>
      <c r="H20" s="1134">
        <v>197</v>
      </c>
      <c r="I20" s="1134">
        <v>126</v>
      </c>
      <c r="J20" s="1134"/>
      <c r="K20" s="1135">
        <v>22</v>
      </c>
      <c r="L20" s="1135">
        <v>19</v>
      </c>
      <c r="M20" s="1135">
        <v>16</v>
      </c>
      <c r="N20" s="1135">
        <v>18</v>
      </c>
      <c r="O20" s="1134">
        <v>75</v>
      </c>
      <c r="P20" s="1135">
        <v>42</v>
      </c>
      <c r="Q20" s="1135"/>
      <c r="R20" s="1135">
        <v>47</v>
      </c>
      <c r="S20" s="1135">
        <v>17</v>
      </c>
      <c r="T20" s="1135">
        <v>35</v>
      </c>
      <c r="U20" s="1135">
        <v>23</v>
      </c>
      <c r="V20" s="1134">
        <v>122</v>
      </c>
      <c r="W20" s="1135">
        <v>84</v>
      </c>
    </row>
    <row r="21" spans="1:23" s="1087" customFormat="1" ht="12" customHeight="1">
      <c r="A21" s="1132"/>
      <c r="B21" s="1133">
        <v>18</v>
      </c>
      <c r="C21" s="1090" t="s">
        <v>780</v>
      </c>
      <c r="D21" s="1134">
        <v>12</v>
      </c>
      <c r="E21" s="1134">
        <v>5</v>
      </c>
      <c r="F21" s="1134">
        <v>17</v>
      </c>
      <c r="G21" s="1134">
        <v>19</v>
      </c>
      <c r="H21" s="1134">
        <v>53</v>
      </c>
      <c r="I21" s="1134" t="s">
        <v>802</v>
      </c>
      <c r="J21" s="1134"/>
      <c r="K21" s="1135">
        <v>4</v>
      </c>
      <c r="L21" s="1135">
        <v>1</v>
      </c>
      <c r="M21" s="1135">
        <v>3</v>
      </c>
      <c r="N21" s="1135">
        <v>8</v>
      </c>
      <c r="O21" s="1134">
        <v>16</v>
      </c>
      <c r="P21" s="1135" t="s">
        <v>802</v>
      </c>
      <c r="Q21" s="1135"/>
      <c r="R21" s="1135">
        <v>8</v>
      </c>
      <c r="S21" s="1135">
        <v>4</v>
      </c>
      <c r="T21" s="1135">
        <v>14</v>
      </c>
      <c r="U21" s="1135">
        <v>11</v>
      </c>
      <c r="V21" s="1134">
        <v>37</v>
      </c>
      <c r="W21" s="1135" t="s">
        <v>802</v>
      </c>
    </row>
    <row r="22" spans="1:23" s="1087" customFormat="1" ht="12" customHeight="1">
      <c r="A22" s="1132"/>
      <c r="B22" s="1133">
        <v>19</v>
      </c>
      <c r="C22" s="1090" t="s">
        <v>781</v>
      </c>
      <c r="D22" s="1134">
        <v>136</v>
      </c>
      <c r="E22" s="1134">
        <v>138</v>
      </c>
      <c r="F22" s="1134">
        <v>181</v>
      </c>
      <c r="G22" s="1134">
        <v>244</v>
      </c>
      <c r="H22" s="1134">
        <v>699</v>
      </c>
      <c r="I22" s="1134">
        <v>65</v>
      </c>
      <c r="J22" s="1134"/>
      <c r="K22" s="1135">
        <v>42</v>
      </c>
      <c r="L22" s="1135">
        <v>37</v>
      </c>
      <c r="M22" s="1135">
        <v>59</v>
      </c>
      <c r="N22" s="1135">
        <v>102</v>
      </c>
      <c r="O22" s="1134">
        <v>240</v>
      </c>
      <c r="P22" s="1135">
        <v>17</v>
      </c>
      <c r="Q22" s="1135"/>
      <c r="R22" s="1135">
        <v>94</v>
      </c>
      <c r="S22" s="1135">
        <v>101</v>
      </c>
      <c r="T22" s="1135">
        <v>122</v>
      </c>
      <c r="U22" s="1135">
        <v>142</v>
      </c>
      <c r="V22" s="1134">
        <v>459</v>
      </c>
      <c r="W22" s="1135">
        <v>48</v>
      </c>
    </row>
    <row r="23" spans="1:23" s="1087" customFormat="1" ht="12" customHeight="1">
      <c r="A23" s="1132"/>
      <c r="B23" s="1133">
        <v>20</v>
      </c>
      <c r="C23" s="1090" t="s">
        <v>782</v>
      </c>
      <c r="D23" s="1134">
        <v>22</v>
      </c>
      <c r="E23" s="1134">
        <v>2</v>
      </c>
      <c r="F23" s="1134">
        <v>56</v>
      </c>
      <c r="G23" s="1134">
        <v>8</v>
      </c>
      <c r="H23" s="1134">
        <v>88</v>
      </c>
      <c r="I23" s="1134">
        <v>35</v>
      </c>
      <c r="J23" s="1134"/>
      <c r="K23" s="1135">
        <v>7</v>
      </c>
      <c r="L23" s="1135">
        <v>0</v>
      </c>
      <c r="M23" s="1135">
        <v>3</v>
      </c>
      <c r="N23" s="1135">
        <v>2</v>
      </c>
      <c r="O23" s="1134">
        <v>12</v>
      </c>
      <c r="P23" s="1135">
        <v>11</v>
      </c>
      <c r="Q23" s="1135"/>
      <c r="R23" s="1135">
        <v>15</v>
      </c>
      <c r="S23" s="1135">
        <v>2</v>
      </c>
      <c r="T23" s="1135">
        <v>53</v>
      </c>
      <c r="U23" s="1135">
        <v>6</v>
      </c>
      <c r="V23" s="1134">
        <v>76</v>
      </c>
      <c r="W23" s="1135">
        <v>24</v>
      </c>
    </row>
    <row r="24" spans="1:23" s="1087" customFormat="1" ht="12" customHeight="1">
      <c r="A24" s="1132"/>
      <c r="B24" s="1133">
        <v>21</v>
      </c>
      <c r="C24" s="1090" t="s">
        <v>783</v>
      </c>
      <c r="D24" s="1134">
        <v>94</v>
      </c>
      <c r="E24" s="1134">
        <v>21</v>
      </c>
      <c r="F24" s="1134">
        <v>29</v>
      </c>
      <c r="G24" s="1134">
        <v>14</v>
      </c>
      <c r="H24" s="1134">
        <v>158</v>
      </c>
      <c r="I24" s="1134" t="s">
        <v>802</v>
      </c>
      <c r="J24" s="1134"/>
      <c r="K24" s="1135">
        <v>32</v>
      </c>
      <c r="L24" s="1135">
        <v>2</v>
      </c>
      <c r="M24" s="1135">
        <v>4</v>
      </c>
      <c r="N24" s="1135">
        <v>8</v>
      </c>
      <c r="O24" s="1134">
        <v>46</v>
      </c>
      <c r="P24" s="1135" t="s">
        <v>802</v>
      </c>
      <c r="Q24" s="1135"/>
      <c r="R24" s="1135">
        <v>62</v>
      </c>
      <c r="S24" s="1135">
        <v>19</v>
      </c>
      <c r="T24" s="1135">
        <v>25</v>
      </c>
      <c r="U24" s="1135">
        <v>6</v>
      </c>
      <c r="V24" s="1134">
        <v>112</v>
      </c>
      <c r="W24" s="1135" t="s">
        <v>802</v>
      </c>
    </row>
    <row r="25" spans="1:23" s="1087" customFormat="1" ht="12" customHeight="1">
      <c r="A25" s="1132"/>
      <c r="B25" s="1133">
        <v>22</v>
      </c>
      <c r="C25" s="1090" t="s">
        <v>784</v>
      </c>
      <c r="D25" s="1134">
        <v>199</v>
      </c>
      <c r="E25" s="1134">
        <v>129</v>
      </c>
      <c r="F25" s="1134">
        <v>234</v>
      </c>
      <c r="G25" s="1134">
        <v>291</v>
      </c>
      <c r="H25" s="1134">
        <v>853</v>
      </c>
      <c r="I25" s="1134">
        <v>899</v>
      </c>
      <c r="J25" s="1134"/>
      <c r="K25" s="1135">
        <v>49</v>
      </c>
      <c r="L25" s="1135">
        <v>34</v>
      </c>
      <c r="M25" s="1135">
        <v>68</v>
      </c>
      <c r="N25" s="1135">
        <v>99</v>
      </c>
      <c r="O25" s="1134">
        <v>250</v>
      </c>
      <c r="P25" s="1135">
        <v>299</v>
      </c>
      <c r="Q25" s="1135"/>
      <c r="R25" s="1135">
        <v>150</v>
      </c>
      <c r="S25" s="1135">
        <v>95</v>
      </c>
      <c r="T25" s="1135">
        <v>166</v>
      </c>
      <c r="U25" s="1135">
        <v>192</v>
      </c>
      <c r="V25" s="1134">
        <v>603</v>
      </c>
      <c r="W25" s="1135">
        <v>600</v>
      </c>
    </row>
    <row r="26" spans="1:23" s="1087" customFormat="1" ht="12" customHeight="1">
      <c r="A26" s="1132"/>
      <c r="B26" s="1133">
        <v>23</v>
      </c>
      <c r="C26" s="1090" t="s">
        <v>785</v>
      </c>
      <c r="D26" s="1134">
        <v>258</v>
      </c>
      <c r="E26" s="1134">
        <v>129</v>
      </c>
      <c r="F26" s="1134">
        <v>130</v>
      </c>
      <c r="G26" s="1134">
        <v>22</v>
      </c>
      <c r="H26" s="1134">
        <v>539</v>
      </c>
      <c r="I26" s="1134" t="s">
        <v>802</v>
      </c>
      <c r="J26" s="1134"/>
      <c r="K26" s="1135">
        <v>94</v>
      </c>
      <c r="L26" s="1135">
        <v>45</v>
      </c>
      <c r="M26" s="1135">
        <v>39</v>
      </c>
      <c r="N26" s="1135">
        <v>7</v>
      </c>
      <c r="O26" s="1134">
        <v>185</v>
      </c>
      <c r="P26" s="1135" t="s">
        <v>802</v>
      </c>
      <c r="Q26" s="1135"/>
      <c r="R26" s="1135">
        <v>164</v>
      </c>
      <c r="S26" s="1135">
        <v>84</v>
      </c>
      <c r="T26" s="1135">
        <v>91</v>
      </c>
      <c r="U26" s="1135">
        <v>15</v>
      </c>
      <c r="V26" s="1134">
        <v>354</v>
      </c>
      <c r="W26" s="1135" t="s">
        <v>802</v>
      </c>
    </row>
    <row r="27" spans="1:23" s="1087" customFormat="1" ht="12" customHeight="1">
      <c r="A27" s="1132"/>
      <c r="B27" s="1133">
        <v>24</v>
      </c>
      <c r="C27" s="1090" t="s">
        <v>786</v>
      </c>
      <c r="D27" s="1134">
        <v>24</v>
      </c>
      <c r="E27" s="1134">
        <v>38</v>
      </c>
      <c r="F27" s="1134">
        <v>24</v>
      </c>
      <c r="G27" s="1134">
        <v>18</v>
      </c>
      <c r="H27" s="1134">
        <v>104</v>
      </c>
      <c r="I27" s="1134" t="s">
        <v>767</v>
      </c>
      <c r="J27" s="1134"/>
      <c r="K27" s="1135">
        <v>9</v>
      </c>
      <c r="L27" s="1135">
        <v>15</v>
      </c>
      <c r="M27" s="1135">
        <v>8</v>
      </c>
      <c r="N27" s="1135">
        <v>7</v>
      </c>
      <c r="O27" s="1134">
        <v>39</v>
      </c>
      <c r="P27" s="1135" t="s">
        <v>767</v>
      </c>
      <c r="Q27" s="1135"/>
      <c r="R27" s="1135">
        <v>15</v>
      </c>
      <c r="S27" s="1135">
        <v>23</v>
      </c>
      <c r="T27" s="1135">
        <v>16</v>
      </c>
      <c r="U27" s="1135">
        <v>11</v>
      </c>
      <c r="V27" s="1134">
        <v>65</v>
      </c>
      <c r="W27" s="1135" t="s">
        <v>767</v>
      </c>
    </row>
    <row r="28" spans="1:23" s="1087" customFormat="1" ht="12" customHeight="1">
      <c r="A28" s="1132"/>
      <c r="B28" s="1133">
        <v>25</v>
      </c>
      <c r="C28" s="1090" t="s">
        <v>787</v>
      </c>
      <c r="D28" s="1134">
        <v>39</v>
      </c>
      <c r="E28" s="1134">
        <v>32</v>
      </c>
      <c r="F28" s="1134">
        <v>38</v>
      </c>
      <c r="G28" s="1134">
        <v>34</v>
      </c>
      <c r="H28" s="1134">
        <v>143</v>
      </c>
      <c r="I28" s="1134" t="s">
        <v>767</v>
      </c>
      <c r="J28" s="1134"/>
      <c r="K28" s="1135">
        <v>11</v>
      </c>
      <c r="L28" s="1135">
        <v>8</v>
      </c>
      <c r="M28" s="1135">
        <v>10</v>
      </c>
      <c r="N28" s="1135">
        <v>13</v>
      </c>
      <c r="O28" s="1134">
        <v>42</v>
      </c>
      <c r="P28" s="1135" t="s">
        <v>767</v>
      </c>
      <c r="Q28" s="1135"/>
      <c r="R28" s="1135">
        <v>28</v>
      </c>
      <c r="S28" s="1135">
        <v>24</v>
      </c>
      <c r="T28" s="1135">
        <v>28</v>
      </c>
      <c r="U28" s="1135">
        <v>21</v>
      </c>
      <c r="V28" s="1134">
        <v>101</v>
      </c>
      <c r="W28" s="1135" t="s">
        <v>767</v>
      </c>
    </row>
    <row r="29" spans="1:23" s="1087" customFormat="1" ht="12" customHeight="1">
      <c r="A29" s="1132"/>
      <c r="B29" s="1133">
        <v>26</v>
      </c>
      <c r="C29" s="1090" t="s">
        <v>788</v>
      </c>
      <c r="D29" s="1134">
        <v>8</v>
      </c>
      <c r="E29" s="1134">
        <v>4</v>
      </c>
      <c r="F29" s="1134">
        <v>12</v>
      </c>
      <c r="G29" s="1134">
        <v>10</v>
      </c>
      <c r="H29" s="1134">
        <v>34</v>
      </c>
      <c r="I29" s="1134" t="s">
        <v>763</v>
      </c>
      <c r="J29" s="1134"/>
      <c r="K29" s="1135">
        <v>3</v>
      </c>
      <c r="L29" s="1135">
        <v>2</v>
      </c>
      <c r="M29" s="1135">
        <v>5</v>
      </c>
      <c r="N29" s="1135">
        <v>3</v>
      </c>
      <c r="O29" s="1134">
        <v>13</v>
      </c>
      <c r="P29" s="1135" t="s">
        <v>763</v>
      </c>
      <c r="Q29" s="1135"/>
      <c r="R29" s="1135">
        <v>5</v>
      </c>
      <c r="S29" s="1135">
        <v>2</v>
      </c>
      <c r="T29" s="1135">
        <v>7</v>
      </c>
      <c r="U29" s="1135">
        <v>7</v>
      </c>
      <c r="V29" s="1134">
        <v>21</v>
      </c>
      <c r="W29" s="1135" t="s">
        <v>763</v>
      </c>
    </row>
    <row r="30" spans="1:23" s="1087" customFormat="1" ht="12" customHeight="1">
      <c r="A30" s="1132"/>
      <c r="B30" s="1133">
        <v>27</v>
      </c>
      <c r="C30" s="1090" t="s">
        <v>789</v>
      </c>
      <c r="D30" s="1134">
        <v>155</v>
      </c>
      <c r="E30" s="1134">
        <v>50</v>
      </c>
      <c r="F30" s="1134">
        <v>61</v>
      </c>
      <c r="G30" s="1134">
        <v>49</v>
      </c>
      <c r="H30" s="1134">
        <v>315</v>
      </c>
      <c r="I30" s="1134" t="s">
        <v>802</v>
      </c>
      <c r="J30" s="1134"/>
      <c r="K30" s="1135">
        <v>49</v>
      </c>
      <c r="L30" s="1135">
        <v>3</v>
      </c>
      <c r="M30" s="1135">
        <v>8</v>
      </c>
      <c r="N30" s="1135">
        <v>22</v>
      </c>
      <c r="O30" s="1134">
        <v>82</v>
      </c>
      <c r="P30" s="1135" t="s">
        <v>802</v>
      </c>
      <c r="Q30" s="1135"/>
      <c r="R30" s="1135">
        <v>106</v>
      </c>
      <c r="S30" s="1135">
        <v>47</v>
      </c>
      <c r="T30" s="1135">
        <v>53</v>
      </c>
      <c r="U30" s="1135">
        <v>27</v>
      </c>
      <c r="V30" s="1134">
        <v>233</v>
      </c>
      <c r="W30" s="1135" t="s">
        <v>802</v>
      </c>
    </row>
    <row r="31" spans="1:23" s="1087" customFormat="1" ht="12" customHeight="1">
      <c r="A31" s="1132"/>
      <c r="B31" s="1133">
        <v>28</v>
      </c>
      <c r="C31" s="1090" t="s">
        <v>791</v>
      </c>
      <c r="D31" s="1134">
        <v>97</v>
      </c>
      <c r="E31" s="1134">
        <v>20</v>
      </c>
      <c r="F31" s="1134">
        <v>23</v>
      </c>
      <c r="G31" s="1134">
        <v>1</v>
      </c>
      <c r="H31" s="1134">
        <v>141</v>
      </c>
      <c r="I31" s="1134" t="s">
        <v>802</v>
      </c>
      <c r="J31" s="1134"/>
      <c r="K31" s="1135">
        <v>21</v>
      </c>
      <c r="L31" s="1135">
        <v>4</v>
      </c>
      <c r="M31" s="1135">
        <v>5</v>
      </c>
      <c r="N31" s="1135">
        <v>0</v>
      </c>
      <c r="O31" s="1134">
        <v>30</v>
      </c>
      <c r="P31" s="1135" t="s">
        <v>802</v>
      </c>
      <c r="Q31" s="1135"/>
      <c r="R31" s="1135">
        <v>76</v>
      </c>
      <c r="S31" s="1135">
        <v>16</v>
      </c>
      <c r="T31" s="1135">
        <v>18</v>
      </c>
      <c r="U31" s="1135">
        <v>1</v>
      </c>
      <c r="V31" s="1134">
        <v>111</v>
      </c>
      <c r="W31" s="1135" t="s">
        <v>802</v>
      </c>
    </row>
    <row r="32" spans="1:23" s="1087" customFormat="1" ht="12" customHeight="1">
      <c r="A32" s="1132"/>
      <c r="B32" s="1133">
        <v>29</v>
      </c>
      <c r="C32" s="1090" t="s">
        <v>792</v>
      </c>
      <c r="D32" s="1134">
        <v>69</v>
      </c>
      <c r="E32" s="1134">
        <v>66</v>
      </c>
      <c r="F32" s="1134">
        <v>34</v>
      </c>
      <c r="G32" s="1134">
        <v>33</v>
      </c>
      <c r="H32" s="1134">
        <v>202</v>
      </c>
      <c r="I32" s="1134" t="s">
        <v>802</v>
      </c>
      <c r="J32" s="1134"/>
      <c r="K32" s="1135">
        <v>18</v>
      </c>
      <c r="L32" s="1135">
        <v>13</v>
      </c>
      <c r="M32" s="1135">
        <v>7</v>
      </c>
      <c r="N32" s="1135">
        <v>18</v>
      </c>
      <c r="O32" s="1134">
        <v>56</v>
      </c>
      <c r="P32" s="1135" t="s">
        <v>802</v>
      </c>
      <c r="Q32" s="1135"/>
      <c r="R32" s="1135">
        <v>51</v>
      </c>
      <c r="S32" s="1135">
        <v>53</v>
      </c>
      <c r="T32" s="1135">
        <v>27</v>
      </c>
      <c r="U32" s="1135">
        <v>15</v>
      </c>
      <c r="V32" s="1134">
        <v>146</v>
      </c>
      <c r="W32" s="1135" t="s">
        <v>802</v>
      </c>
    </row>
    <row r="33" spans="1:23" s="1087" customFormat="1" ht="12" customHeight="1">
      <c r="A33" s="1132"/>
      <c r="B33" s="1133">
        <v>30</v>
      </c>
      <c r="C33" s="1090" t="s">
        <v>793</v>
      </c>
      <c r="D33" s="1134">
        <v>67</v>
      </c>
      <c r="E33" s="1134">
        <v>54</v>
      </c>
      <c r="F33" s="1134">
        <v>56</v>
      </c>
      <c r="G33" s="1134">
        <v>1</v>
      </c>
      <c r="H33" s="1134">
        <v>178</v>
      </c>
      <c r="I33" s="1134" t="s">
        <v>802</v>
      </c>
      <c r="J33" s="1134"/>
      <c r="K33" s="1135">
        <v>19</v>
      </c>
      <c r="L33" s="1135">
        <v>16</v>
      </c>
      <c r="M33" s="1135">
        <v>20</v>
      </c>
      <c r="N33" s="1135">
        <v>1</v>
      </c>
      <c r="O33" s="1134">
        <v>56</v>
      </c>
      <c r="P33" s="1135" t="s">
        <v>802</v>
      </c>
      <c r="Q33" s="1135"/>
      <c r="R33" s="1135">
        <v>48</v>
      </c>
      <c r="S33" s="1135">
        <v>38</v>
      </c>
      <c r="T33" s="1135">
        <v>36</v>
      </c>
      <c r="U33" s="1135">
        <v>0</v>
      </c>
      <c r="V33" s="1134">
        <v>122</v>
      </c>
      <c r="W33" s="1135" t="s">
        <v>802</v>
      </c>
    </row>
    <row r="34" spans="1:23" s="1093" customFormat="1" ht="12" customHeight="1">
      <c r="A34" s="1132"/>
      <c r="B34" s="1133">
        <v>31</v>
      </c>
      <c r="C34" s="1090" t="s">
        <v>794</v>
      </c>
      <c r="D34" s="1134">
        <v>20</v>
      </c>
      <c r="E34" s="1134">
        <v>23</v>
      </c>
      <c r="F34" s="1134">
        <v>1</v>
      </c>
      <c r="G34" s="1134">
        <v>0</v>
      </c>
      <c r="H34" s="1134">
        <v>44</v>
      </c>
      <c r="I34" s="1134">
        <v>50</v>
      </c>
      <c r="J34" s="1134"/>
      <c r="K34" s="1135">
        <v>10</v>
      </c>
      <c r="L34" s="1135">
        <v>5</v>
      </c>
      <c r="M34" s="1135">
        <v>0</v>
      </c>
      <c r="N34" s="1135">
        <v>0</v>
      </c>
      <c r="O34" s="1134">
        <v>15</v>
      </c>
      <c r="P34" s="1135">
        <v>12</v>
      </c>
      <c r="Q34" s="1135"/>
      <c r="R34" s="1135">
        <v>10</v>
      </c>
      <c r="S34" s="1135">
        <v>18</v>
      </c>
      <c r="T34" s="1135">
        <v>1</v>
      </c>
      <c r="U34" s="1135">
        <v>0</v>
      </c>
      <c r="V34" s="1134">
        <v>29</v>
      </c>
      <c r="W34" s="1135">
        <v>38</v>
      </c>
    </row>
    <row r="35" spans="1:23" s="1087" customFormat="1" ht="12" customHeight="1">
      <c r="A35" s="1132"/>
      <c r="B35" s="1133">
        <v>32</v>
      </c>
      <c r="C35" s="1090" t="s">
        <v>795</v>
      </c>
      <c r="D35" s="1134">
        <v>41</v>
      </c>
      <c r="E35" s="1134">
        <v>24</v>
      </c>
      <c r="F35" s="1134">
        <v>48</v>
      </c>
      <c r="G35" s="1134">
        <v>33</v>
      </c>
      <c r="H35" s="1134">
        <v>146</v>
      </c>
      <c r="I35" s="1134" t="s">
        <v>767</v>
      </c>
      <c r="J35" s="1134"/>
      <c r="K35" s="1135">
        <v>16</v>
      </c>
      <c r="L35" s="1135">
        <v>10</v>
      </c>
      <c r="M35" s="1135">
        <v>16</v>
      </c>
      <c r="N35" s="1135">
        <v>11</v>
      </c>
      <c r="O35" s="1134">
        <v>53</v>
      </c>
      <c r="P35" s="1135" t="s">
        <v>767</v>
      </c>
      <c r="Q35" s="1135"/>
      <c r="R35" s="1135">
        <v>25</v>
      </c>
      <c r="S35" s="1135">
        <v>14</v>
      </c>
      <c r="T35" s="1135">
        <v>32</v>
      </c>
      <c r="U35" s="1135">
        <v>22</v>
      </c>
      <c r="V35" s="1134">
        <v>93</v>
      </c>
      <c r="W35" s="1135" t="s">
        <v>767</v>
      </c>
    </row>
    <row r="36" spans="1:23" s="1087" customFormat="1" ht="13.5" customHeight="1" thickBot="1">
      <c r="A36" s="1132"/>
      <c r="B36" s="1136">
        <v>33</v>
      </c>
      <c r="C36" s="1095" t="s">
        <v>796</v>
      </c>
      <c r="D36" s="1137">
        <v>0</v>
      </c>
      <c r="E36" s="1137">
        <v>1</v>
      </c>
      <c r="F36" s="1137">
        <v>0</v>
      </c>
      <c r="G36" s="1137">
        <v>0</v>
      </c>
      <c r="H36" s="1137">
        <v>1</v>
      </c>
      <c r="I36" s="1137">
        <v>9</v>
      </c>
      <c r="J36" s="1137"/>
      <c r="K36" s="1138">
        <v>0</v>
      </c>
      <c r="L36" s="1138">
        <v>0</v>
      </c>
      <c r="M36" s="1138">
        <v>0</v>
      </c>
      <c r="N36" s="1138">
        <v>0</v>
      </c>
      <c r="O36" s="1137">
        <v>0</v>
      </c>
      <c r="P36" s="1138">
        <v>3</v>
      </c>
      <c r="Q36" s="1138"/>
      <c r="R36" s="1138">
        <v>0</v>
      </c>
      <c r="S36" s="1138">
        <v>1</v>
      </c>
      <c r="T36" s="1138">
        <v>0</v>
      </c>
      <c r="U36" s="1138">
        <v>0</v>
      </c>
      <c r="V36" s="1137">
        <v>1</v>
      </c>
      <c r="W36" s="1138">
        <v>6</v>
      </c>
    </row>
    <row r="37" spans="1:23" s="1093" customFormat="1" ht="15.75" customHeight="1" thickBot="1">
      <c r="A37" s="1132"/>
      <c r="B37" s="1139"/>
      <c r="C37" s="1140" t="s">
        <v>803</v>
      </c>
      <c r="D37" s="1141">
        <f aca="true" t="shared" si="0" ref="D37:I37">SUM(D4:D36)</f>
        <v>1721</v>
      </c>
      <c r="E37" s="1141">
        <f t="shared" si="0"/>
        <v>1106</v>
      </c>
      <c r="F37" s="1141">
        <f t="shared" si="0"/>
        <v>1408</v>
      </c>
      <c r="G37" s="1141">
        <f t="shared" si="0"/>
        <v>1566</v>
      </c>
      <c r="H37" s="1141">
        <f t="shared" si="0"/>
        <v>5801</v>
      </c>
      <c r="I37" s="1141">
        <f t="shared" si="0"/>
        <v>6267</v>
      </c>
      <c r="J37" s="1141"/>
      <c r="K37" s="1141">
        <f aca="true" t="shared" si="1" ref="K37:P37">SUM(K4:K36)</f>
        <v>523</v>
      </c>
      <c r="L37" s="1141">
        <f t="shared" si="1"/>
        <v>299</v>
      </c>
      <c r="M37" s="1141">
        <f t="shared" si="1"/>
        <v>391</v>
      </c>
      <c r="N37" s="1141">
        <f t="shared" si="1"/>
        <v>599</v>
      </c>
      <c r="O37" s="1141">
        <f t="shared" si="1"/>
        <v>1812</v>
      </c>
      <c r="P37" s="1141">
        <f t="shared" si="1"/>
        <v>1937</v>
      </c>
      <c r="Q37" s="1141"/>
      <c r="R37" s="1141">
        <f aca="true" t="shared" si="2" ref="R37:W37">SUM(R4:R36)</f>
        <v>1198</v>
      </c>
      <c r="S37" s="1141">
        <f t="shared" si="2"/>
        <v>807</v>
      </c>
      <c r="T37" s="1141">
        <f t="shared" si="2"/>
        <v>1017</v>
      </c>
      <c r="U37" s="1141">
        <f t="shared" si="2"/>
        <v>967</v>
      </c>
      <c r="V37" s="1141">
        <f t="shared" si="2"/>
        <v>3989</v>
      </c>
      <c r="W37" s="1141">
        <f t="shared" si="2"/>
        <v>4330</v>
      </c>
    </row>
    <row r="38" spans="1:23" s="1093" customFormat="1" ht="12" customHeight="1">
      <c r="A38" s="1132"/>
      <c r="B38" s="1142">
        <v>34</v>
      </c>
      <c r="C38" s="1143" t="s">
        <v>798</v>
      </c>
      <c r="D38" s="1144">
        <v>14</v>
      </c>
      <c r="E38" s="1144">
        <v>19</v>
      </c>
      <c r="F38" s="1144">
        <v>13</v>
      </c>
      <c r="G38" s="1144">
        <v>36</v>
      </c>
      <c r="H38" s="1144">
        <v>82</v>
      </c>
      <c r="I38" s="1144">
        <v>1062</v>
      </c>
      <c r="J38" s="1144"/>
      <c r="K38" s="1145">
        <v>3</v>
      </c>
      <c r="L38" s="1145">
        <v>7</v>
      </c>
      <c r="M38" s="1145">
        <v>6</v>
      </c>
      <c r="N38" s="1145">
        <v>15</v>
      </c>
      <c r="O38" s="1144">
        <v>31</v>
      </c>
      <c r="P38" s="1145">
        <v>405</v>
      </c>
      <c r="Q38" s="1145"/>
      <c r="R38" s="1145">
        <v>11</v>
      </c>
      <c r="S38" s="1145">
        <v>12</v>
      </c>
      <c r="T38" s="1145">
        <v>7</v>
      </c>
      <c r="U38" s="1145">
        <v>21</v>
      </c>
      <c r="V38" s="1144">
        <v>51</v>
      </c>
      <c r="W38" s="1145">
        <v>657</v>
      </c>
    </row>
    <row r="39" spans="1:23" s="1093" customFormat="1" ht="12" customHeight="1" thickBot="1">
      <c r="A39" s="1132"/>
      <c r="B39" s="1146">
        <v>35</v>
      </c>
      <c r="C39" s="1147" t="s">
        <v>30</v>
      </c>
      <c r="D39" s="1148">
        <v>638</v>
      </c>
      <c r="E39" s="1148">
        <v>488</v>
      </c>
      <c r="F39" s="1148">
        <v>412</v>
      </c>
      <c r="G39" s="1148">
        <v>458</v>
      </c>
      <c r="H39" s="1148">
        <v>1996</v>
      </c>
      <c r="I39" s="1148">
        <v>1838</v>
      </c>
      <c r="J39" s="1148"/>
      <c r="K39" s="1149">
        <v>234</v>
      </c>
      <c r="L39" s="1149">
        <v>152</v>
      </c>
      <c r="M39" s="1149">
        <v>127</v>
      </c>
      <c r="N39" s="1149">
        <v>186</v>
      </c>
      <c r="O39" s="1148">
        <v>699</v>
      </c>
      <c r="P39" s="1149">
        <v>615</v>
      </c>
      <c r="Q39" s="1149"/>
      <c r="R39" s="1149">
        <v>404</v>
      </c>
      <c r="S39" s="1149">
        <v>336</v>
      </c>
      <c r="T39" s="1149">
        <v>285</v>
      </c>
      <c r="U39" s="1149">
        <v>272</v>
      </c>
      <c r="V39" s="1148">
        <v>1297</v>
      </c>
      <c r="W39" s="1149">
        <v>1223</v>
      </c>
    </row>
    <row r="40" spans="1:23" s="1093" customFormat="1" ht="20.25" customHeight="1" thickBot="1" thickTop="1">
      <c r="A40" s="1132"/>
      <c r="B40" s="1150"/>
      <c r="C40" s="1150" t="s">
        <v>804</v>
      </c>
      <c r="D40" s="1151">
        <f aca="true" t="shared" si="3" ref="D40:I40">D37+D38+D39</f>
        <v>2373</v>
      </c>
      <c r="E40" s="1151">
        <f t="shared" si="3"/>
        <v>1613</v>
      </c>
      <c r="F40" s="1151">
        <f t="shared" si="3"/>
        <v>1833</v>
      </c>
      <c r="G40" s="1151">
        <f t="shared" si="3"/>
        <v>2060</v>
      </c>
      <c r="H40" s="1151">
        <f t="shared" si="3"/>
        <v>7879</v>
      </c>
      <c r="I40" s="1151">
        <f t="shared" si="3"/>
        <v>9167</v>
      </c>
      <c r="J40" s="1151"/>
      <c r="K40" s="1151">
        <f aca="true" t="shared" si="4" ref="K40:P40">K37+K38+K39</f>
        <v>760</v>
      </c>
      <c r="L40" s="1151">
        <f t="shared" si="4"/>
        <v>458</v>
      </c>
      <c r="M40" s="1151">
        <f t="shared" si="4"/>
        <v>524</v>
      </c>
      <c r="N40" s="1151">
        <f t="shared" si="4"/>
        <v>800</v>
      </c>
      <c r="O40" s="1151">
        <f t="shared" si="4"/>
        <v>2542</v>
      </c>
      <c r="P40" s="1151">
        <f t="shared" si="4"/>
        <v>2957</v>
      </c>
      <c r="Q40" s="1151"/>
      <c r="R40" s="1151">
        <f aca="true" t="shared" si="5" ref="R40:W40">R37+R38+R39</f>
        <v>1613</v>
      </c>
      <c r="S40" s="1151">
        <f t="shared" si="5"/>
        <v>1155</v>
      </c>
      <c r="T40" s="1151">
        <f t="shared" si="5"/>
        <v>1309</v>
      </c>
      <c r="U40" s="1151">
        <f t="shared" si="5"/>
        <v>1260</v>
      </c>
      <c r="V40" s="1151">
        <f t="shared" si="5"/>
        <v>5337</v>
      </c>
      <c r="W40" s="1151">
        <f t="shared" si="5"/>
        <v>6210</v>
      </c>
    </row>
    <row r="41" spans="2:23" ht="11.25">
      <c r="B41" s="1108" t="s">
        <v>800</v>
      </c>
      <c r="D41" s="1152"/>
      <c r="E41" s="1152"/>
      <c r="F41" s="1152"/>
      <c r="G41" s="1152"/>
      <c r="H41" s="1152"/>
      <c r="I41" s="1152"/>
      <c r="J41" s="1152"/>
      <c r="R41" s="1152"/>
      <c r="S41" s="1152"/>
      <c r="T41" s="1152"/>
      <c r="U41" s="1152"/>
      <c r="V41" s="1152"/>
      <c r="W41" s="1152"/>
    </row>
    <row r="44" spans="4:23" ht="11.25">
      <c r="D44" s="1153"/>
      <c r="E44" s="1153"/>
      <c r="F44" s="1153"/>
      <c r="G44" s="1153"/>
      <c r="H44" s="1153"/>
      <c r="I44" s="1153"/>
      <c r="J44" s="1153"/>
      <c r="K44" s="1153"/>
      <c r="L44" s="1153"/>
      <c r="M44" s="1153"/>
      <c r="N44" s="1153"/>
      <c r="O44" s="1153"/>
      <c r="P44" s="1153"/>
      <c r="Q44" s="1153"/>
      <c r="R44" s="1153"/>
      <c r="S44" s="1153"/>
      <c r="T44" s="1153"/>
      <c r="U44" s="1153"/>
      <c r="V44" s="1153"/>
      <c r="W44" s="1153"/>
    </row>
  </sheetData>
  <sheetProtection selectLockedCells="1" selectUn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W43"/>
  <sheetViews>
    <sheetView zoomScale="75" zoomScaleNormal="75" zoomScaleSheetLayoutView="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805</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87" customFormat="1" ht="12" customHeight="1">
      <c r="A4" s="1128"/>
      <c r="B4" s="1129">
        <v>1</v>
      </c>
      <c r="C4" s="1085" t="s">
        <v>758</v>
      </c>
      <c r="D4" s="1154">
        <v>2.4024024024024024</v>
      </c>
      <c r="E4" s="1154">
        <v>0.3184713375796179</v>
      </c>
      <c r="F4" s="1154">
        <v>0.28735632183908044</v>
      </c>
      <c r="G4" s="1154">
        <v>0.4750593824228029</v>
      </c>
      <c r="H4" s="1154">
        <v>0.847457627118644</v>
      </c>
      <c r="I4" s="1154">
        <v>0.46810699588477367</v>
      </c>
      <c r="J4" s="1154"/>
      <c r="K4" s="1155">
        <v>0.5952380952380952</v>
      </c>
      <c r="L4" s="1155">
        <v>0.591715976331361</v>
      </c>
      <c r="M4" s="1155">
        <v>0.5847953216374269</v>
      </c>
      <c r="N4" s="1155">
        <v>0</v>
      </c>
      <c r="O4" s="1154">
        <v>0.42796005706134094</v>
      </c>
      <c r="P4" s="1155">
        <v>0.40213020323877846</v>
      </c>
      <c r="Q4" s="1155"/>
      <c r="R4" s="1155">
        <v>4.242424242424243</v>
      </c>
      <c r="S4" s="1155">
        <v>0</v>
      </c>
      <c r="T4" s="1155">
        <v>0</v>
      </c>
      <c r="U4" s="1155">
        <v>0.8771929824561403</v>
      </c>
      <c r="V4" s="1154">
        <v>1.2587412587412588</v>
      </c>
      <c r="W4" s="1155">
        <v>0.527395253442719</v>
      </c>
    </row>
    <row r="5" spans="1:23" s="1087" customFormat="1" ht="12" customHeight="1">
      <c r="A5" s="1132"/>
      <c r="B5" s="1133">
        <v>2</v>
      </c>
      <c r="C5" s="1090" t="s">
        <v>759</v>
      </c>
      <c r="D5" s="1156">
        <v>0.5714285714285714</v>
      </c>
      <c r="E5" s="1156">
        <v>0</v>
      </c>
      <c r="F5" s="1156">
        <v>0.8583690987124464</v>
      </c>
      <c r="G5" s="1156">
        <v>0.6622516556291391</v>
      </c>
      <c r="H5" s="1156">
        <v>0.5767012687427913</v>
      </c>
      <c r="I5" s="1156">
        <v>0.5027173913043478</v>
      </c>
      <c r="J5" s="1156"/>
      <c r="K5" s="1157">
        <v>0</v>
      </c>
      <c r="L5" s="1157">
        <v>0</v>
      </c>
      <c r="M5" s="1157">
        <v>0</v>
      </c>
      <c r="N5" s="1157">
        <v>0</v>
      </c>
      <c r="O5" s="1156">
        <v>0</v>
      </c>
      <c r="P5" s="1157">
        <v>0.16246953696181965</v>
      </c>
      <c r="Q5" s="1157"/>
      <c r="R5" s="1157">
        <v>1.1111111111111112</v>
      </c>
      <c r="S5" s="1157">
        <v>0</v>
      </c>
      <c r="T5" s="1157">
        <v>1.4598540145985401</v>
      </c>
      <c r="U5" s="1157">
        <v>1.2903225806451613</v>
      </c>
      <c r="V5" s="1156">
        <v>1.1013215859030838</v>
      </c>
      <c r="W5" s="1157">
        <v>0.8453776929370058</v>
      </c>
    </row>
    <row r="6" spans="1:23" s="1087" customFormat="1" ht="12" customHeight="1">
      <c r="A6" s="1132"/>
      <c r="B6" s="1133">
        <v>3</v>
      </c>
      <c r="C6" s="1090" t="s">
        <v>760</v>
      </c>
      <c r="D6" s="1156">
        <v>6.976744186046512</v>
      </c>
      <c r="E6" s="1156">
        <v>6.796116504854369</v>
      </c>
      <c r="F6" s="1156">
        <v>5.785123966942149</v>
      </c>
      <c r="G6" s="1156">
        <v>7.8431372549019605</v>
      </c>
      <c r="H6" s="1156">
        <v>6.911447084233262</v>
      </c>
      <c r="I6" s="1156" t="s">
        <v>761</v>
      </c>
      <c r="J6" s="1156"/>
      <c r="K6" s="1157">
        <v>5.128205128205128</v>
      </c>
      <c r="L6" s="1157">
        <v>3.6363636363636362</v>
      </c>
      <c r="M6" s="1157">
        <v>1.7241379310344827</v>
      </c>
      <c r="N6" s="1157">
        <v>4.878048780487805</v>
      </c>
      <c r="O6" s="1156">
        <v>3.8461538461538463</v>
      </c>
      <c r="P6" s="1157" t="s">
        <v>761</v>
      </c>
      <c r="Q6" s="1157"/>
      <c r="R6" s="1157">
        <v>8.51063829787234</v>
      </c>
      <c r="S6" s="1157">
        <v>10.416666666666668</v>
      </c>
      <c r="T6" s="1157">
        <v>9.523809523809524</v>
      </c>
      <c r="U6" s="1157">
        <v>11.267605633802818</v>
      </c>
      <c r="V6" s="1156">
        <v>10.043668122270741</v>
      </c>
      <c r="W6" s="1157" t="s">
        <v>761</v>
      </c>
    </row>
    <row r="7" spans="1:23" s="1087" customFormat="1" ht="12" customHeight="1">
      <c r="A7" s="1132"/>
      <c r="B7" s="1133">
        <v>4</v>
      </c>
      <c r="C7" s="1090" t="s">
        <v>762</v>
      </c>
      <c r="D7" s="1156">
        <v>10.434782608695652</v>
      </c>
      <c r="E7" s="1156">
        <v>6.896551724137931</v>
      </c>
      <c r="F7" s="1156">
        <v>9.146341463414634</v>
      </c>
      <c r="G7" s="1156" t="s">
        <v>763</v>
      </c>
      <c r="H7" s="1156">
        <v>9.01639344262295</v>
      </c>
      <c r="I7" s="1156" t="s">
        <v>763</v>
      </c>
      <c r="J7" s="1156"/>
      <c r="K7" s="1157">
        <v>8.47457627118644</v>
      </c>
      <c r="L7" s="1157">
        <v>5.263157894736842</v>
      </c>
      <c r="M7" s="1157">
        <v>6.329113924050633</v>
      </c>
      <c r="N7" s="1157" t="s">
        <v>763</v>
      </c>
      <c r="O7" s="1156">
        <v>6.8181818181818175</v>
      </c>
      <c r="P7" s="1157" t="s">
        <v>763</v>
      </c>
      <c r="Q7" s="1157"/>
      <c r="R7" s="1157">
        <v>12.5</v>
      </c>
      <c r="S7" s="1157">
        <v>8.16326530612245</v>
      </c>
      <c r="T7" s="1157">
        <v>11.76470588235294</v>
      </c>
      <c r="U7" s="1157" t="s">
        <v>763</v>
      </c>
      <c r="V7" s="1156">
        <v>11.052631578947368</v>
      </c>
      <c r="W7" s="1157" t="s">
        <v>763</v>
      </c>
    </row>
    <row r="8" spans="1:23" s="1087" customFormat="1" ht="12" customHeight="1">
      <c r="A8" s="1132"/>
      <c r="B8" s="1133">
        <v>5</v>
      </c>
      <c r="C8" s="1090" t="s">
        <v>764</v>
      </c>
      <c r="D8" s="1156">
        <v>9.859154929577464</v>
      </c>
      <c r="E8" s="1156">
        <v>4.285714285714286</v>
      </c>
      <c r="F8" s="1156">
        <v>2.2556390977443606</v>
      </c>
      <c r="G8" s="1156" t="s">
        <v>765</v>
      </c>
      <c r="H8" s="1156">
        <v>4.744525547445255</v>
      </c>
      <c r="I8" s="1156">
        <v>9.090909090909092</v>
      </c>
      <c r="J8" s="1156"/>
      <c r="K8" s="1157">
        <v>12.5</v>
      </c>
      <c r="L8" s="1157">
        <v>5.405405405405405</v>
      </c>
      <c r="M8" s="1157">
        <v>0</v>
      </c>
      <c r="N8" s="1157" t="s">
        <v>765</v>
      </c>
      <c r="O8" s="1156">
        <v>4.137931034482759</v>
      </c>
      <c r="P8" s="1157">
        <v>7.4074074074074066</v>
      </c>
      <c r="Q8" s="1157"/>
      <c r="R8" s="1157">
        <v>7.6923076923076925</v>
      </c>
      <c r="S8" s="1157">
        <v>3.0303030303030303</v>
      </c>
      <c r="T8" s="1157">
        <v>5.263157894736842</v>
      </c>
      <c r="U8" s="1157" t="s">
        <v>765</v>
      </c>
      <c r="V8" s="1156">
        <v>5.426356589147287</v>
      </c>
      <c r="W8" s="1157">
        <v>10.714285714285714</v>
      </c>
    </row>
    <row r="9" spans="1:23" s="1087" customFormat="1" ht="12" customHeight="1">
      <c r="A9" s="1132"/>
      <c r="B9" s="1133">
        <v>6</v>
      </c>
      <c r="C9" s="1090" t="s">
        <v>766</v>
      </c>
      <c r="D9" s="1156">
        <v>10.891089108910892</v>
      </c>
      <c r="E9" s="1156">
        <v>4.444444444444445</v>
      </c>
      <c r="F9" s="1156">
        <v>9.322033898305085</v>
      </c>
      <c r="G9" s="1156" t="s">
        <v>767</v>
      </c>
      <c r="H9" s="1156">
        <v>8.414239482200648</v>
      </c>
      <c r="I9" s="1156">
        <v>5.660377358490567</v>
      </c>
      <c r="J9" s="1156"/>
      <c r="K9" s="1157">
        <v>13.725490196078432</v>
      </c>
      <c r="L9" s="1157">
        <v>2.083333333333333</v>
      </c>
      <c r="M9" s="1157">
        <v>4.838709677419355</v>
      </c>
      <c r="N9" s="1157" t="s">
        <v>767</v>
      </c>
      <c r="O9" s="1156">
        <v>6.832298136645963</v>
      </c>
      <c r="P9" s="1157">
        <v>4.761904761904762</v>
      </c>
      <c r="Q9" s="1157"/>
      <c r="R9" s="1157">
        <v>8</v>
      </c>
      <c r="S9" s="1157">
        <v>7.142857142857142</v>
      </c>
      <c r="T9" s="1157">
        <v>14.285714285714285</v>
      </c>
      <c r="U9" s="1157" t="s">
        <v>767</v>
      </c>
      <c r="V9" s="1156">
        <v>10.135135135135135</v>
      </c>
      <c r="W9" s="1157">
        <v>6.25</v>
      </c>
    </row>
    <row r="10" spans="1:23" s="1087" customFormat="1" ht="12" customHeight="1">
      <c r="A10" s="1132"/>
      <c r="B10" s="1133">
        <v>7</v>
      </c>
      <c r="C10" s="1090" t="s">
        <v>768</v>
      </c>
      <c r="D10" s="1156">
        <v>3.5940803382663846</v>
      </c>
      <c r="E10" s="1156">
        <v>3.1784841075794623</v>
      </c>
      <c r="F10" s="1156">
        <v>4.0472175379426645</v>
      </c>
      <c r="G10" s="1156">
        <v>6.987951807228916</v>
      </c>
      <c r="H10" s="1156">
        <v>4.859002169197397</v>
      </c>
      <c r="I10" s="1156" t="s">
        <v>806</v>
      </c>
      <c r="J10" s="1156"/>
      <c r="K10" s="1157">
        <v>1.5873015873015872</v>
      </c>
      <c r="L10" s="1157">
        <v>3.076923076923077</v>
      </c>
      <c r="M10" s="1157">
        <v>2.181818181818182</v>
      </c>
      <c r="N10" s="1157">
        <v>5.444126074498568</v>
      </c>
      <c r="O10" s="1156">
        <v>3.2679738562091507</v>
      </c>
      <c r="P10" s="1157" t="s">
        <v>806</v>
      </c>
      <c r="Q10" s="1157"/>
      <c r="R10" s="1157">
        <v>5.88235294117647</v>
      </c>
      <c r="S10" s="1157">
        <v>3.2710280373831773</v>
      </c>
      <c r="T10" s="1157">
        <v>5.660377358490567</v>
      </c>
      <c r="U10" s="1157">
        <v>8.108108108108109</v>
      </c>
      <c r="V10" s="1156">
        <v>6.239870340356564</v>
      </c>
      <c r="W10" s="1157" t="s">
        <v>806</v>
      </c>
    </row>
    <row r="11" spans="1:23" s="1087" customFormat="1" ht="12" customHeight="1">
      <c r="A11" s="1132"/>
      <c r="B11" s="1133">
        <v>8</v>
      </c>
      <c r="C11" s="1090" t="s">
        <v>770</v>
      </c>
      <c r="D11" s="1156">
        <v>7.65661252900232</v>
      </c>
      <c r="E11" s="1156">
        <v>8.823529411764707</v>
      </c>
      <c r="F11" s="1156">
        <v>10.135135135135135</v>
      </c>
      <c r="G11" s="1156">
        <v>16.549570647931304</v>
      </c>
      <c r="H11" s="1156">
        <v>11.392081736909324</v>
      </c>
      <c r="I11" s="1156">
        <v>9.088226615520803</v>
      </c>
      <c r="J11" s="1156"/>
      <c r="K11" s="1157">
        <v>4.49438202247191</v>
      </c>
      <c r="L11" s="1157">
        <v>6.997742663656885</v>
      </c>
      <c r="M11" s="1157">
        <v>7.990314769975787</v>
      </c>
      <c r="N11" s="1157">
        <v>13.242784380305602</v>
      </c>
      <c r="O11" s="1156">
        <v>8.571428571428571</v>
      </c>
      <c r="P11" s="1157">
        <v>6.701940035273369</v>
      </c>
      <c r="Q11" s="1157"/>
      <c r="R11" s="1157">
        <v>11.031175059952037</v>
      </c>
      <c r="S11" s="1157">
        <v>10.657596371882086</v>
      </c>
      <c r="T11" s="1157">
        <v>12</v>
      </c>
      <c r="U11" s="1157">
        <v>19.36416184971098</v>
      </c>
      <c r="V11" s="1156">
        <v>14.024691358024691</v>
      </c>
      <c r="W11" s="1157">
        <v>11.492890995260662</v>
      </c>
    </row>
    <row r="12" spans="1:23" s="1087" customFormat="1" ht="12" customHeight="1">
      <c r="A12" s="1132"/>
      <c r="B12" s="1133">
        <v>9</v>
      </c>
      <c r="C12" s="1090" t="s">
        <v>771</v>
      </c>
      <c r="D12" s="1158" t="s">
        <v>292</v>
      </c>
      <c r="E12" s="1158" t="s">
        <v>292</v>
      </c>
      <c r="F12" s="1158" t="s">
        <v>292</v>
      </c>
      <c r="G12" s="1158" t="s">
        <v>292</v>
      </c>
      <c r="H12" s="1156">
        <v>0.43021855102392015</v>
      </c>
      <c r="I12" s="1156">
        <v>1.4883720930232558</v>
      </c>
      <c r="J12" s="1156"/>
      <c r="K12" s="1159" t="s">
        <v>292</v>
      </c>
      <c r="L12" s="1159" t="s">
        <v>292</v>
      </c>
      <c r="M12" s="1159" t="s">
        <v>292</v>
      </c>
      <c r="N12" s="1159" t="s">
        <v>292</v>
      </c>
      <c r="O12" s="1158" t="s">
        <v>292</v>
      </c>
      <c r="P12" s="1159" t="s">
        <v>292</v>
      </c>
      <c r="Q12" s="1157"/>
      <c r="R12" s="1159" t="s">
        <v>292</v>
      </c>
      <c r="S12" s="1159" t="s">
        <v>292</v>
      </c>
      <c r="T12" s="1159" t="s">
        <v>292</v>
      </c>
      <c r="U12" s="1159" t="s">
        <v>292</v>
      </c>
      <c r="V12" s="1158" t="s">
        <v>292</v>
      </c>
      <c r="W12" s="1159" t="s">
        <v>292</v>
      </c>
    </row>
    <row r="13" spans="1:23" s="1087" customFormat="1" ht="12" customHeight="1">
      <c r="A13" s="1132"/>
      <c r="B13" s="1133">
        <v>10</v>
      </c>
      <c r="C13" s="1090" t="s">
        <v>772</v>
      </c>
      <c r="D13" s="1156">
        <v>5.215540180947312</v>
      </c>
      <c r="E13" s="1156">
        <v>6.438356164383562</v>
      </c>
      <c r="F13" s="1156">
        <v>8.25864276568502</v>
      </c>
      <c r="G13" s="1156">
        <v>11.817597944765575</v>
      </c>
      <c r="H13" s="1156">
        <v>7.819758439145247</v>
      </c>
      <c r="I13" s="1156">
        <v>6.825829194039416</v>
      </c>
      <c r="J13" s="1156"/>
      <c r="K13" s="1157">
        <v>2.4615384615384617</v>
      </c>
      <c r="L13" s="1157">
        <v>2.9372496662216285</v>
      </c>
      <c r="M13" s="1157">
        <v>4.252577319587629</v>
      </c>
      <c r="N13" s="1157">
        <v>9.228650137741047</v>
      </c>
      <c r="O13" s="1156">
        <v>4.525728456292622</v>
      </c>
      <c r="P13" s="1157">
        <v>4.494750656167979</v>
      </c>
      <c r="Q13" s="1157"/>
      <c r="R13" s="1157">
        <v>8.185840707964601</v>
      </c>
      <c r="S13" s="1157">
        <v>10.126582278481013</v>
      </c>
      <c r="T13" s="1157">
        <v>12.213740458015266</v>
      </c>
      <c r="U13" s="1157">
        <v>14.079422382671481</v>
      </c>
      <c r="V13" s="1156">
        <v>11.107673267326733</v>
      </c>
      <c r="W13" s="1157">
        <v>9.051049170059505</v>
      </c>
    </row>
    <row r="14" spans="1:23" s="1087" customFormat="1" ht="12" customHeight="1">
      <c r="A14" s="1132"/>
      <c r="B14" s="1133">
        <v>11</v>
      </c>
      <c r="C14" s="1090" t="s">
        <v>773</v>
      </c>
      <c r="D14" s="1156">
        <v>6.373117033603708</v>
      </c>
      <c r="E14" s="1156">
        <v>5.3731343283582085</v>
      </c>
      <c r="F14" s="1156">
        <v>5.84045584045584</v>
      </c>
      <c r="G14" s="1156">
        <v>11.981566820276496</v>
      </c>
      <c r="H14" s="1156">
        <v>7.276507276507277</v>
      </c>
      <c r="I14" s="1156">
        <v>6.727037516170762</v>
      </c>
      <c r="J14" s="1156"/>
      <c r="K14" s="1157">
        <v>4.008908685968819</v>
      </c>
      <c r="L14" s="1157">
        <v>0.5882352941176471</v>
      </c>
      <c r="M14" s="1157">
        <v>3.939393939393939</v>
      </c>
      <c r="N14" s="1157">
        <v>9.705882352941178</v>
      </c>
      <c r="O14" s="1156">
        <v>4.523646333104867</v>
      </c>
      <c r="P14" s="1157">
        <v>3.3984706881903146</v>
      </c>
      <c r="Q14" s="1157"/>
      <c r="R14" s="1157">
        <v>8.937198067632849</v>
      </c>
      <c r="S14" s="1157">
        <v>10.303030303030303</v>
      </c>
      <c r="T14" s="1157">
        <v>7.526881720430108</v>
      </c>
      <c r="U14" s="1157">
        <v>14.469453376205788</v>
      </c>
      <c r="V14" s="1156">
        <v>10.091100210231255</v>
      </c>
      <c r="W14" s="1157">
        <v>10.157618213660244</v>
      </c>
    </row>
    <row r="15" spans="1:23" s="1087" customFormat="1" ht="12" customHeight="1">
      <c r="A15" s="1132"/>
      <c r="B15" s="1133">
        <v>12</v>
      </c>
      <c r="C15" s="1090" t="s">
        <v>774</v>
      </c>
      <c r="D15" s="1156">
        <v>2.842377260981912</v>
      </c>
      <c r="E15" s="1156">
        <v>1.3513513513513513</v>
      </c>
      <c r="F15" s="1156">
        <v>1.1363636363636365</v>
      </c>
      <c r="G15" s="1156">
        <v>2.4822695035460995</v>
      </c>
      <c r="H15" s="1156">
        <v>1.924076963078523</v>
      </c>
      <c r="I15" s="1156">
        <v>2.54970068731062</v>
      </c>
      <c r="J15" s="1156"/>
      <c r="K15" s="1157">
        <v>1.5463917525773196</v>
      </c>
      <c r="L15" s="1157">
        <v>0.4444444444444444</v>
      </c>
      <c r="M15" s="1157">
        <v>0.3787878787878788</v>
      </c>
      <c r="N15" s="1157">
        <v>1.4598540145985401</v>
      </c>
      <c r="O15" s="1156">
        <v>0.9404388714733543</v>
      </c>
      <c r="P15" s="1157">
        <v>1.5323274177155812</v>
      </c>
      <c r="Q15" s="1157"/>
      <c r="R15" s="1157">
        <v>4.145077720207254</v>
      </c>
      <c r="S15" s="1157">
        <v>2.28310502283105</v>
      </c>
      <c r="T15" s="1157">
        <v>1.893939393939394</v>
      </c>
      <c r="U15" s="1157">
        <v>3.4482758620689653</v>
      </c>
      <c r="V15" s="1156">
        <v>2.898550724637681</v>
      </c>
      <c r="W15" s="1157">
        <v>3.461565412374746</v>
      </c>
    </row>
    <row r="16" spans="1:23" s="1087" customFormat="1" ht="12" customHeight="1">
      <c r="A16" s="1132"/>
      <c r="B16" s="1133">
        <v>13</v>
      </c>
      <c r="C16" s="1090" t="s">
        <v>775</v>
      </c>
      <c r="D16" s="1156">
        <v>5.248618784530387</v>
      </c>
      <c r="E16" s="1156">
        <v>3.893805309734513</v>
      </c>
      <c r="F16" s="1156">
        <v>3.036876355748373</v>
      </c>
      <c r="G16" s="1156">
        <v>10.355029585798817</v>
      </c>
      <c r="H16" s="1156">
        <v>5.472809144440595</v>
      </c>
      <c r="I16" s="1156">
        <v>10.334748416730461</v>
      </c>
      <c r="J16" s="1156"/>
      <c r="K16" s="1157">
        <v>1.8518518518518516</v>
      </c>
      <c r="L16" s="1157">
        <v>1.3605442176870748</v>
      </c>
      <c r="M16" s="1157">
        <v>1.5695067264573992</v>
      </c>
      <c r="N16" s="1157">
        <v>8.787878787878787</v>
      </c>
      <c r="O16" s="1156">
        <v>3.24585635359116</v>
      </c>
      <c r="P16" s="1157">
        <v>9.921036647094555</v>
      </c>
      <c r="Q16" s="1157"/>
      <c r="R16" s="1157">
        <v>8.959537572254336</v>
      </c>
      <c r="S16" s="1157">
        <v>6.642066420664207</v>
      </c>
      <c r="T16" s="1157">
        <v>4.411764705882353</v>
      </c>
      <c r="U16" s="1157">
        <v>11.849710982658959</v>
      </c>
      <c r="V16" s="1156">
        <v>7.713690062543432</v>
      </c>
      <c r="W16" s="1157">
        <v>10.551431601272535</v>
      </c>
    </row>
    <row r="17" spans="1:23" s="1087" customFormat="1" ht="12" customHeight="1">
      <c r="A17" s="1132"/>
      <c r="B17" s="1133">
        <v>14</v>
      </c>
      <c r="C17" s="1090" t="s">
        <v>776</v>
      </c>
      <c r="D17" s="1156">
        <v>6.143344709897611</v>
      </c>
      <c r="E17" s="1156">
        <v>8.977035490605429</v>
      </c>
      <c r="F17" s="1156">
        <v>7.050092764378478</v>
      </c>
      <c r="G17" s="1156">
        <v>9.606299212598426</v>
      </c>
      <c r="H17" s="1156">
        <v>7.949977668602054</v>
      </c>
      <c r="I17" s="1156" t="s">
        <v>765</v>
      </c>
      <c r="J17" s="1156"/>
      <c r="K17" s="1157">
        <v>4.193548387096775</v>
      </c>
      <c r="L17" s="1157">
        <v>2.9166666666666665</v>
      </c>
      <c r="M17" s="1157">
        <v>5.737704918032787</v>
      </c>
      <c r="N17" s="1157">
        <v>8.970099667774086</v>
      </c>
      <c r="O17" s="1156">
        <v>5.570776255707763</v>
      </c>
      <c r="P17" s="1157" t="s">
        <v>765</v>
      </c>
      <c r="Q17" s="1157"/>
      <c r="R17" s="1157">
        <v>8.333333333333332</v>
      </c>
      <c r="S17" s="1157">
        <v>15.062761506276152</v>
      </c>
      <c r="T17" s="1157">
        <v>8.135593220338983</v>
      </c>
      <c r="U17" s="1157">
        <v>10.179640718562874</v>
      </c>
      <c r="V17" s="1156">
        <v>10.227272727272728</v>
      </c>
      <c r="W17" s="1157" t="s">
        <v>765</v>
      </c>
    </row>
    <row r="18" spans="1:23" s="1087" customFormat="1" ht="12" customHeight="1">
      <c r="A18" s="1132"/>
      <c r="B18" s="1133">
        <v>15</v>
      </c>
      <c r="C18" s="1090" t="s">
        <v>777</v>
      </c>
      <c r="D18" s="1156">
        <v>1.870748299319728</v>
      </c>
      <c r="E18" s="1156">
        <v>0.5208333333333333</v>
      </c>
      <c r="F18" s="1156">
        <v>1.392757660167131</v>
      </c>
      <c r="G18" s="1156">
        <v>4.07673860911271</v>
      </c>
      <c r="H18" s="1156">
        <v>2.002288329519451</v>
      </c>
      <c r="I18" s="1156">
        <v>5.513909711810761</v>
      </c>
      <c r="J18" s="1156"/>
      <c r="K18" s="1157">
        <v>1.0135135135135136</v>
      </c>
      <c r="L18" s="1157">
        <v>0</v>
      </c>
      <c r="M18" s="1157">
        <v>0</v>
      </c>
      <c r="N18" s="1157">
        <v>2.13903743315508</v>
      </c>
      <c r="O18" s="1156">
        <v>0.8083140877598153</v>
      </c>
      <c r="P18" s="1157">
        <v>5.4468535166578524</v>
      </c>
      <c r="Q18" s="1157"/>
      <c r="R18" s="1157">
        <v>2.73972602739726</v>
      </c>
      <c r="S18" s="1157">
        <v>1.0810810810810811</v>
      </c>
      <c r="T18" s="1157">
        <v>2.857142857142857</v>
      </c>
      <c r="U18" s="1157">
        <v>5.6521739130434785</v>
      </c>
      <c r="V18" s="1156">
        <v>3.1746031746031744</v>
      </c>
      <c r="W18" s="1157">
        <v>5.544747081712062</v>
      </c>
    </row>
    <row r="19" spans="1:23" s="1087" customFormat="1" ht="12" customHeight="1">
      <c r="A19" s="1132"/>
      <c r="B19" s="1133">
        <v>16</v>
      </c>
      <c r="C19" s="1090" t="s">
        <v>778</v>
      </c>
      <c r="D19" s="1156">
        <v>2.0804438280166435</v>
      </c>
      <c r="E19" s="1156">
        <v>1.2962962962962963</v>
      </c>
      <c r="F19" s="1156">
        <v>2.331002331002331</v>
      </c>
      <c r="G19" s="1156">
        <v>4.444444444444445</v>
      </c>
      <c r="H19" s="1156">
        <v>2.471395881006865</v>
      </c>
      <c r="I19" s="1156">
        <v>2.6641379933170777</v>
      </c>
      <c r="J19" s="1156"/>
      <c r="K19" s="1157">
        <v>0.5141388174807198</v>
      </c>
      <c r="L19" s="1157">
        <v>0.3448275862068966</v>
      </c>
      <c r="M19" s="1157">
        <v>0.8849557522123894</v>
      </c>
      <c r="N19" s="1157">
        <v>3.3333333333333335</v>
      </c>
      <c r="O19" s="1156">
        <v>1.1353711790393013</v>
      </c>
      <c r="P19" s="1157">
        <v>1.7662289624560754</v>
      </c>
      <c r="Q19" s="1157"/>
      <c r="R19" s="1157">
        <v>3.91566265060241</v>
      </c>
      <c r="S19" s="1157">
        <v>2.4</v>
      </c>
      <c r="T19" s="1157">
        <v>3.9408866995073892</v>
      </c>
      <c r="U19" s="1157">
        <v>5.490196078431373</v>
      </c>
      <c r="V19" s="1156">
        <v>3.942307692307692</v>
      </c>
      <c r="W19" s="1157">
        <v>3.521002470878927</v>
      </c>
    </row>
    <row r="20" spans="1:23" s="1087" customFormat="1" ht="12" customHeight="1">
      <c r="A20" s="1132"/>
      <c r="B20" s="1133">
        <v>17</v>
      </c>
      <c r="C20" s="1090" t="s">
        <v>779</v>
      </c>
      <c r="D20" s="1156">
        <v>4.697072838665759</v>
      </c>
      <c r="E20" s="1156">
        <v>3.3582089552238807</v>
      </c>
      <c r="F20" s="1156">
        <v>4.3478260869565215</v>
      </c>
      <c r="G20" s="1156">
        <v>4.418103448275862</v>
      </c>
      <c r="H20" s="1156">
        <v>4.243860404997846</v>
      </c>
      <c r="I20" s="1156">
        <v>3.481624758220503</v>
      </c>
      <c r="J20" s="1156"/>
      <c r="K20" s="1157">
        <v>2.933333333333333</v>
      </c>
      <c r="L20" s="1157">
        <v>3.505535055350553</v>
      </c>
      <c r="M20" s="1157">
        <v>2.7586206896551726</v>
      </c>
      <c r="N20" s="1157">
        <v>4.147465437788019</v>
      </c>
      <c r="O20" s="1156">
        <v>3.2523850823937557</v>
      </c>
      <c r="P20" s="1157">
        <v>2.182952182952183</v>
      </c>
      <c r="Q20" s="1157"/>
      <c r="R20" s="1157">
        <v>6.536856745479833</v>
      </c>
      <c r="S20" s="1157">
        <v>3.207547169811321</v>
      </c>
      <c r="T20" s="1157">
        <v>5.902192242833052</v>
      </c>
      <c r="U20" s="1157">
        <v>4.65587044534413</v>
      </c>
      <c r="V20" s="1156">
        <v>5.222602739726027</v>
      </c>
      <c r="W20" s="1157">
        <v>4.95575221238938</v>
      </c>
    </row>
    <row r="21" spans="1:23" s="1087" customFormat="1" ht="12" customHeight="1">
      <c r="A21" s="1132"/>
      <c r="B21" s="1133">
        <v>18</v>
      </c>
      <c r="C21" s="1090" t="s">
        <v>780</v>
      </c>
      <c r="D21" s="1156">
        <v>4.411764705882353</v>
      </c>
      <c r="E21" s="1156">
        <v>2.262443438914027</v>
      </c>
      <c r="F21" s="1156">
        <v>6.25</v>
      </c>
      <c r="G21" s="1156">
        <v>8.085106382978724</v>
      </c>
      <c r="H21" s="1156">
        <v>5.3</v>
      </c>
      <c r="I21" s="1156" t="s">
        <v>806</v>
      </c>
      <c r="J21" s="1156"/>
      <c r="K21" s="1157">
        <v>2.7210884353741496</v>
      </c>
      <c r="L21" s="1157">
        <v>0.8333333333333334</v>
      </c>
      <c r="M21" s="1157">
        <v>2.142857142857143</v>
      </c>
      <c r="N21" s="1157">
        <v>6.837606837606838</v>
      </c>
      <c r="O21" s="1156">
        <v>3.0534351145038165</v>
      </c>
      <c r="P21" s="1157" t="s">
        <v>806</v>
      </c>
      <c r="Q21" s="1157"/>
      <c r="R21" s="1157">
        <v>6.4</v>
      </c>
      <c r="S21" s="1157">
        <v>3.9603960396039604</v>
      </c>
      <c r="T21" s="1157">
        <v>10.606060606060606</v>
      </c>
      <c r="U21" s="1157">
        <v>9.322033898305085</v>
      </c>
      <c r="V21" s="1156">
        <v>7.773109243697479</v>
      </c>
      <c r="W21" s="1157" t="s">
        <v>806</v>
      </c>
    </row>
    <row r="22" spans="1:23" s="1087" customFormat="1" ht="12" customHeight="1">
      <c r="A22" s="1132"/>
      <c r="B22" s="1133">
        <v>19</v>
      </c>
      <c r="C22" s="1090" t="s">
        <v>781</v>
      </c>
      <c r="D22" s="1156">
        <v>3.3186920448999513</v>
      </c>
      <c r="E22" s="1156">
        <v>4.211168751907232</v>
      </c>
      <c r="F22" s="1156">
        <v>5.328230791875184</v>
      </c>
      <c r="G22" s="1156">
        <v>6.99942627653471</v>
      </c>
      <c r="H22" s="1156">
        <v>4.902510871089914</v>
      </c>
      <c r="I22" s="1156">
        <v>0.0332947455769211</v>
      </c>
      <c r="J22" s="1156"/>
      <c r="K22" s="1157">
        <v>1.9961977186311788</v>
      </c>
      <c r="L22" s="1157">
        <v>2.2248947684906795</v>
      </c>
      <c r="M22" s="1157">
        <v>3.384968445209409</v>
      </c>
      <c r="N22" s="1157">
        <v>6.227106227106227</v>
      </c>
      <c r="O22" s="1156">
        <v>3.357582540570789</v>
      </c>
      <c r="P22" s="1157">
        <v>0.017743265387064118</v>
      </c>
      <c r="Q22" s="1157"/>
      <c r="R22" s="1157">
        <v>4.714142427281845</v>
      </c>
      <c r="S22" s="1157">
        <v>6.257744733581165</v>
      </c>
      <c r="T22" s="1157">
        <v>7.376058041112454</v>
      </c>
      <c r="U22" s="1157">
        <v>7.683982683982683</v>
      </c>
      <c r="V22" s="1156">
        <v>6.455696202531645</v>
      </c>
      <c r="W22" s="1157">
        <v>0.04828245234622542</v>
      </c>
    </row>
    <row r="23" spans="1:23" s="1087" customFormat="1" ht="12" customHeight="1">
      <c r="A23" s="1132"/>
      <c r="B23" s="1133">
        <v>20</v>
      </c>
      <c r="C23" s="1090" t="s">
        <v>782</v>
      </c>
      <c r="D23" s="1156">
        <v>1.0679611650485437</v>
      </c>
      <c r="E23" s="1156">
        <v>0.12383900928792571</v>
      </c>
      <c r="F23" s="1156">
        <v>2.742409402546523</v>
      </c>
      <c r="G23" s="1156">
        <v>0.45897877223178424</v>
      </c>
      <c r="H23" s="1156">
        <v>1.1796246648793565</v>
      </c>
      <c r="I23" s="1156">
        <v>0.37973310187696646</v>
      </c>
      <c r="J23" s="1156"/>
      <c r="K23" s="1157">
        <v>0.6666666666666667</v>
      </c>
      <c r="L23" s="1157">
        <v>0</v>
      </c>
      <c r="M23" s="1157">
        <v>0.30060120240480964</v>
      </c>
      <c r="N23" s="1157">
        <v>0.2317497103128621</v>
      </c>
      <c r="O23" s="1156">
        <v>0.31931878658861096</v>
      </c>
      <c r="P23" s="1157">
        <v>0.23379383634431458</v>
      </c>
      <c r="Q23" s="1157"/>
      <c r="R23" s="1157">
        <v>1.4851485148514851</v>
      </c>
      <c r="S23" s="1157">
        <v>0.26041666666666663</v>
      </c>
      <c r="T23" s="1157">
        <v>5.076628352490421</v>
      </c>
      <c r="U23" s="1157">
        <v>0.6818181818181818</v>
      </c>
      <c r="V23" s="1156">
        <v>2.0529443544030253</v>
      </c>
      <c r="W23" s="1157">
        <v>0.5319148936170213</v>
      </c>
    </row>
    <row r="24" spans="1:23" s="1087" customFormat="1" ht="12" customHeight="1">
      <c r="A24" s="1132"/>
      <c r="B24" s="1133">
        <v>21</v>
      </c>
      <c r="C24" s="1090" t="s">
        <v>783</v>
      </c>
      <c r="D24" s="1156">
        <v>6.757728253055356</v>
      </c>
      <c r="E24" s="1156">
        <v>1.9056261343012704</v>
      </c>
      <c r="F24" s="1156">
        <v>1.962110960757781</v>
      </c>
      <c r="G24" s="1156">
        <v>1.00647016534867</v>
      </c>
      <c r="H24" s="1156">
        <v>2.946661693397986</v>
      </c>
      <c r="I24" s="1156" t="s">
        <v>806</v>
      </c>
      <c r="J24" s="1156"/>
      <c r="K24" s="1157">
        <v>4.31266846361186</v>
      </c>
      <c r="L24" s="1157">
        <v>0.33613445378151263</v>
      </c>
      <c r="M24" s="1157">
        <v>0.5509641873278237</v>
      </c>
      <c r="N24" s="1157">
        <v>1.1782032400589102</v>
      </c>
      <c r="O24" s="1156">
        <v>1.6776075857038657</v>
      </c>
      <c r="P24" s="1157" t="s">
        <v>806</v>
      </c>
      <c r="Q24" s="1157"/>
      <c r="R24" s="1157">
        <v>9.553158705701078</v>
      </c>
      <c r="S24" s="1157">
        <v>3.7475345167652856</v>
      </c>
      <c r="T24" s="1157">
        <v>3.324468085106383</v>
      </c>
      <c r="U24" s="1157">
        <v>0.8426966292134831</v>
      </c>
      <c r="V24" s="1156">
        <v>4.2748091603053435</v>
      </c>
      <c r="W24" s="1157" t="s">
        <v>806</v>
      </c>
    </row>
    <row r="25" spans="1:23" s="1087" customFormat="1" ht="12" customHeight="1">
      <c r="A25" s="1132"/>
      <c r="B25" s="1133">
        <v>22</v>
      </c>
      <c r="C25" s="1090" t="s">
        <v>784</v>
      </c>
      <c r="D25" s="1156">
        <v>8.903803131991053</v>
      </c>
      <c r="E25" s="1156">
        <v>7.4566473988439315</v>
      </c>
      <c r="F25" s="1156">
        <v>12.567132116004295</v>
      </c>
      <c r="G25" s="1156">
        <v>14.342040413997042</v>
      </c>
      <c r="H25" s="1156">
        <v>10.857942973523421</v>
      </c>
      <c r="I25" s="1156">
        <v>10.185814638567868</v>
      </c>
      <c r="J25" s="1156"/>
      <c r="K25" s="1157">
        <v>4.286964129483815</v>
      </c>
      <c r="L25" s="1157">
        <v>3.903559127439724</v>
      </c>
      <c r="M25" s="1157">
        <v>7.623318385650224</v>
      </c>
      <c r="N25" s="1157">
        <v>10.04056795131846</v>
      </c>
      <c r="O25" s="1156">
        <v>6.423432682425488</v>
      </c>
      <c r="P25" s="1157">
        <v>6.227869193917933</v>
      </c>
      <c r="Q25" s="1157"/>
      <c r="R25" s="1157">
        <v>13.736263736263737</v>
      </c>
      <c r="S25" s="1157">
        <v>11.059371362048893</v>
      </c>
      <c r="T25" s="1157">
        <v>17.11340206185567</v>
      </c>
      <c r="U25" s="1157">
        <v>18.40843720038351</v>
      </c>
      <c r="V25" s="1156">
        <v>15.211907164480323</v>
      </c>
      <c r="W25" s="1157">
        <v>14.906832298136646</v>
      </c>
    </row>
    <row r="26" spans="1:23" s="1087" customFormat="1" ht="12" customHeight="1">
      <c r="A26" s="1132"/>
      <c r="B26" s="1133">
        <v>23</v>
      </c>
      <c r="C26" s="1090" t="s">
        <v>785</v>
      </c>
      <c r="D26" s="1156">
        <v>11.512717536813923</v>
      </c>
      <c r="E26" s="1156">
        <v>7.491289198606271</v>
      </c>
      <c r="F26" s="1156">
        <v>6.458022851465474</v>
      </c>
      <c r="G26" s="1156">
        <v>1.0516252390057361</v>
      </c>
      <c r="H26" s="1156">
        <v>6.680713931581557</v>
      </c>
      <c r="I26" s="1156" t="s">
        <v>806</v>
      </c>
      <c r="J26" s="1156"/>
      <c r="K26" s="1157">
        <v>8.362989323843415</v>
      </c>
      <c r="L26" s="1157">
        <v>5.044843049327354</v>
      </c>
      <c r="M26" s="1157">
        <v>4.016477857878476</v>
      </c>
      <c r="N26" s="1157">
        <v>0.667302192564347</v>
      </c>
      <c r="O26" s="1156">
        <v>4.583746283448959</v>
      </c>
      <c r="P26" s="1157" t="s">
        <v>806</v>
      </c>
      <c r="Q26" s="1157"/>
      <c r="R26" s="1157">
        <v>14.682184422560429</v>
      </c>
      <c r="S26" s="1157">
        <v>10.120481927710843</v>
      </c>
      <c r="T26" s="1157">
        <v>8.73320537428023</v>
      </c>
      <c r="U26" s="1157">
        <v>1.4381591562799616</v>
      </c>
      <c r="V26" s="1156">
        <v>8.779761904761903</v>
      </c>
      <c r="W26" s="1157" t="s">
        <v>806</v>
      </c>
    </row>
    <row r="27" spans="1:23" s="1087" customFormat="1" ht="12" customHeight="1">
      <c r="A27" s="1132"/>
      <c r="B27" s="1133">
        <v>24</v>
      </c>
      <c r="C27" s="1090" t="s">
        <v>786</v>
      </c>
      <c r="D27" s="1156">
        <v>3.6809815950920246</v>
      </c>
      <c r="E27" s="1156">
        <v>6.73758865248227</v>
      </c>
      <c r="F27" s="1156">
        <v>3.2214765100671143</v>
      </c>
      <c r="G27" s="1156">
        <v>3.3962264150943398</v>
      </c>
      <c r="H27" s="1156">
        <v>4.175030108390205</v>
      </c>
      <c r="I27" s="1156" t="s">
        <v>767</v>
      </c>
      <c r="J27" s="1156"/>
      <c r="K27" s="1157">
        <v>2.623906705539359</v>
      </c>
      <c r="L27" s="1157">
        <v>5.05050505050505</v>
      </c>
      <c r="M27" s="1157">
        <v>2.1621621621621623</v>
      </c>
      <c r="N27" s="1157">
        <v>2.7027027027027026</v>
      </c>
      <c r="O27" s="1156">
        <v>3.0732860520094563</v>
      </c>
      <c r="P27" s="1157" t="s">
        <v>767</v>
      </c>
      <c r="Q27" s="1157"/>
      <c r="R27" s="1157">
        <v>4.854368932038835</v>
      </c>
      <c r="S27" s="1157">
        <v>8.614232209737828</v>
      </c>
      <c r="T27" s="1157">
        <v>4.266666666666667</v>
      </c>
      <c r="U27" s="1157">
        <v>4.059040590405904</v>
      </c>
      <c r="V27" s="1156">
        <v>5.319148936170213</v>
      </c>
      <c r="W27" s="1157" t="s">
        <v>767</v>
      </c>
    </row>
    <row r="28" spans="1:23" s="1087" customFormat="1" ht="12" customHeight="1">
      <c r="A28" s="1132"/>
      <c r="B28" s="1133">
        <v>25</v>
      </c>
      <c r="C28" s="1090" t="s">
        <v>787</v>
      </c>
      <c r="D28" s="1156">
        <v>8.369098712446352</v>
      </c>
      <c r="E28" s="1156">
        <v>8.2687338501292</v>
      </c>
      <c r="F28" s="1156">
        <v>9.718670076726342</v>
      </c>
      <c r="G28" s="1156">
        <v>9.883720930232558</v>
      </c>
      <c r="H28" s="1156">
        <v>9.005037783375315</v>
      </c>
      <c r="I28" s="1156" t="s">
        <v>767</v>
      </c>
      <c r="J28" s="1156"/>
      <c r="K28" s="1157">
        <v>4.782608695652174</v>
      </c>
      <c r="L28" s="1157">
        <v>4.123711340206185</v>
      </c>
      <c r="M28" s="1157">
        <v>5.208333333333334</v>
      </c>
      <c r="N28" s="1157">
        <v>8.441558441558442</v>
      </c>
      <c r="O28" s="1156">
        <v>5.454545454545454</v>
      </c>
      <c r="P28" s="1157" t="s">
        <v>767</v>
      </c>
      <c r="Q28" s="1157"/>
      <c r="R28" s="1157">
        <v>11.864406779661017</v>
      </c>
      <c r="S28" s="1157">
        <v>12.435233160621761</v>
      </c>
      <c r="T28" s="1157">
        <v>14.07035175879397</v>
      </c>
      <c r="U28" s="1157">
        <v>11.052631578947368</v>
      </c>
      <c r="V28" s="1156">
        <v>12.34718826405868</v>
      </c>
      <c r="W28" s="1157" t="s">
        <v>767</v>
      </c>
    </row>
    <row r="29" spans="1:23" s="1087" customFormat="1" ht="12" customHeight="1">
      <c r="A29" s="1132"/>
      <c r="B29" s="1133">
        <v>26</v>
      </c>
      <c r="C29" s="1090" t="s">
        <v>788</v>
      </c>
      <c r="D29" s="1156">
        <v>13.114754098360656</v>
      </c>
      <c r="E29" s="1156">
        <v>4.597701149425287</v>
      </c>
      <c r="F29" s="1156">
        <v>11.881188118811881</v>
      </c>
      <c r="G29" s="1156">
        <v>7.246376811594203</v>
      </c>
      <c r="H29" s="1156">
        <v>8.785529715762273</v>
      </c>
      <c r="I29" s="1156" t="s">
        <v>763</v>
      </c>
      <c r="J29" s="1156"/>
      <c r="K29" s="1157">
        <v>8.333333333333332</v>
      </c>
      <c r="L29" s="1157">
        <v>4.081632653061225</v>
      </c>
      <c r="M29" s="1157">
        <v>10.869565217391305</v>
      </c>
      <c r="N29" s="1157">
        <v>5.084745762711865</v>
      </c>
      <c r="O29" s="1156">
        <v>6.842105263157896</v>
      </c>
      <c r="P29" s="1157" t="s">
        <v>763</v>
      </c>
      <c r="Q29" s="1157"/>
      <c r="R29" s="1157">
        <v>20</v>
      </c>
      <c r="S29" s="1157">
        <v>5.263157894736842</v>
      </c>
      <c r="T29" s="1157">
        <v>12.727272727272727</v>
      </c>
      <c r="U29" s="1157">
        <v>8.860759493670885</v>
      </c>
      <c r="V29" s="1156">
        <v>10.65989847715736</v>
      </c>
      <c r="W29" s="1157" t="s">
        <v>763</v>
      </c>
    </row>
    <row r="30" spans="1:23" s="1087" customFormat="1" ht="12" customHeight="1">
      <c r="A30" s="1132"/>
      <c r="B30" s="1133">
        <v>27</v>
      </c>
      <c r="C30" s="1090" t="s">
        <v>789</v>
      </c>
      <c r="D30" s="1156">
        <v>6.00077429345722</v>
      </c>
      <c r="E30" s="1156">
        <v>2.5497195308516063</v>
      </c>
      <c r="F30" s="1156">
        <v>2.4196747322491077</v>
      </c>
      <c r="G30" s="1156">
        <v>2.278010227801023</v>
      </c>
      <c r="H30" s="1156">
        <v>3.41796875</v>
      </c>
      <c r="I30" s="1156" t="s">
        <v>806</v>
      </c>
      <c r="J30" s="1156"/>
      <c r="K30" s="1157">
        <v>3.616236162361624</v>
      </c>
      <c r="L30" s="1157">
        <v>0.29239766081871343</v>
      </c>
      <c r="M30" s="1157">
        <v>0.6329113924050633</v>
      </c>
      <c r="N30" s="1157">
        <v>2.0072992700729926</v>
      </c>
      <c r="O30" s="1156">
        <v>1.7295929128875767</v>
      </c>
      <c r="P30" s="1157" t="s">
        <v>806</v>
      </c>
      <c r="Q30" s="1157"/>
      <c r="R30" s="1157">
        <v>8.631921824104234</v>
      </c>
      <c r="S30" s="1157">
        <v>5.026737967914439</v>
      </c>
      <c r="T30" s="1157">
        <v>4.216388225934765</v>
      </c>
      <c r="U30" s="1157">
        <v>2.5592417061611377</v>
      </c>
      <c r="V30" s="1156">
        <v>5.206703910614525</v>
      </c>
      <c r="W30" s="1157" t="s">
        <v>806</v>
      </c>
    </row>
    <row r="31" spans="1:23" s="1087" customFormat="1" ht="12" customHeight="1">
      <c r="A31" s="1132"/>
      <c r="B31" s="1133">
        <v>28</v>
      </c>
      <c r="C31" s="1090" t="s">
        <v>791</v>
      </c>
      <c r="D31" s="1156">
        <v>5.646100116414435</v>
      </c>
      <c r="E31" s="1156">
        <v>1.4316392269148175</v>
      </c>
      <c r="F31" s="1156">
        <v>1.2728278915329274</v>
      </c>
      <c r="G31" s="1156">
        <v>0.08058017727639001</v>
      </c>
      <c r="H31" s="1156">
        <v>2.2878468278435826</v>
      </c>
      <c r="I31" s="1156" t="s">
        <v>806</v>
      </c>
      <c r="J31" s="1156"/>
      <c r="K31" s="1157">
        <v>2.3230088495575223</v>
      </c>
      <c r="L31" s="1157">
        <v>0.5788712011577424</v>
      </c>
      <c r="M31" s="1157">
        <v>0.5296610169491525</v>
      </c>
      <c r="N31" s="1157">
        <v>0</v>
      </c>
      <c r="O31" s="1156">
        <v>0.9566326530612245</v>
      </c>
      <c r="P31" s="1157" t="s">
        <v>806</v>
      </c>
      <c r="Q31" s="1157"/>
      <c r="R31" s="1157">
        <v>9.336609336609335</v>
      </c>
      <c r="S31" s="1157">
        <v>2.26628895184136</v>
      </c>
      <c r="T31" s="1157">
        <v>2.085747392815759</v>
      </c>
      <c r="U31" s="1157">
        <v>0.15527950310559005</v>
      </c>
      <c r="V31" s="1156">
        <v>3.6669970267591676</v>
      </c>
      <c r="W31" s="1157" t="s">
        <v>806</v>
      </c>
    </row>
    <row r="32" spans="1:23" s="1087" customFormat="1" ht="12" customHeight="1">
      <c r="A32" s="1132"/>
      <c r="B32" s="1133">
        <v>29</v>
      </c>
      <c r="C32" s="1090" t="s">
        <v>792</v>
      </c>
      <c r="D32" s="1156">
        <v>4.768486523842433</v>
      </c>
      <c r="E32" s="1156">
        <v>6.515301085883514</v>
      </c>
      <c r="F32" s="1156">
        <v>2.891156462585034</v>
      </c>
      <c r="G32" s="1156">
        <v>3.5331905781584587</v>
      </c>
      <c r="H32" s="1156">
        <v>4.420131291028446</v>
      </c>
      <c r="I32" s="1156" t="s">
        <v>806</v>
      </c>
      <c r="J32" s="1156"/>
      <c r="K32" s="1157">
        <v>2.4</v>
      </c>
      <c r="L32" s="1157">
        <v>2.4761904761904763</v>
      </c>
      <c r="M32" s="1157">
        <v>1.1419249592169658</v>
      </c>
      <c r="N32" s="1157">
        <v>3.7815126050420167</v>
      </c>
      <c r="O32" s="1156">
        <v>2.3688663282571913</v>
      </c>
      <c r="P32" s="1157" t="s">
        <v>806</v>
      </c>
      <c r="Q32" s="1157"/>
      <c r="R32" s="1157">
        <v>7.317073170731707</v>
      </c>
      <c r="S32" s="1157">
        <v>10.860655737704917</v>
      </c>
      <c r="T32" s="1157">
        <v>4.7957371225577266</v>
      </c>
      <c r="U32" s="1157">
        <v>3.2751091703056767</v>
      </c>
      <c r="V32" s="1156">
        <v>6.618313689936536</v>
      </c>
      <c r="W32" s="1157" t="s">
        <v>806</v>
      </c>
    </row>
    <row r="33" spans="1:23" s="1087" customFormat="1" ht="12" customHeight="1">
      <c r="A33" s="1132"/>
      <c r="B33" s="1133">
        <v>30</v>
      </c>
      <c r="C33" s="1090" t="s">
        <v>793</v>
      </c>
      <c r="D33" s="1156">
        <v>6.950207468879668</v>
      </c>
      <c r="E33" s="1156">
        <v>7.28744939271255</v>
      </c>
      <c r="F33" s="1156">
        <v>6.779661016949152</v>
      </c>
      <c r="G33" s="1156">
        <v>0.13774104683195593</v>
      </c>
      <c r="H33" s="1156">
        <v>5.465151980350015</v>
      </c>
      <c r="I33" s="1156" t="s">
        <v>806</v>
      </c>
      <c r="J33" s="1156"/>
      <c r="K33" s="1157">
        <v>3.7698412698412698</v>
      </c>
      <c r="L33" s="1157">
        <v>3.864734299516908</v>
      </c>
      <c r="M33" s="1157">
        <v>4.901960784313726</v>
      </c>
      <c r="N33" s="1157">
        <v>0.2717391304347826</v>
      </c>
      <c r="O33" s="1156">
        <v>3.3057851239669422</v>
      </c>
      <c r="P33" s="1157" t="s">
        <v>806</v>
      </c>
      <c r="Q33" s="1157"/>
      <c r="R33" s="1157">
        <v>10.434782608695652</v>
      </c>
      <c r="S33" s="1157">
        <v>11.62079510703364</v>
      </c>
      <c r="T33" s="1157">
        <v>8.61244019138756</v>
      </c>
      <c r="U33" s="1157">
        <v>0</v>
      </c>
      <c r="V33" s="1156">
        <v>7.805502239283429</v>
      </c>
      <c r="W33" s="1157" t="s">
        <v>806</v>
      </c>
    </row>
    <row r="34" spans="1:23" s="1093" customFormat="1" ht="12" customHeight="1">
      <c r="A34" s="1132"/>
      <c r="B34" s="1133">
        <v>31</v>
      </c>
      <c r="C34" s="1090" t="s">
        <v>794</v>
      </c>
      <c r="D34" s="1156">
        <v>3.875968992248062</v>
      </c>
      <c r="E34" s="1156">
        <v>5.83756345177665</v>
      </c>
      <c r="F34" s="1156">
        <v>0.19685039370078738</v>
      </c>
      <c r="G34" s="1156">
        <v>0</v>
      </c>
      <c r="H34" s="1156">
        <v>2.4858757062146895</v>
      </c>
      <c r="I34" s="1156">
        <v>6.385696040868455</v>
      </c>
      <c r="J34" s="1156"/>
      <c r="K34" s="1157">
        <v>3.717472118959108</v>
      </c>
      <c r="L34" s="1157">
        <v>2.3474178403755865</v>
      </c>
      <c r="M34" s="1157">
        <v>0</v>
      </c>
      <c r="N34" s="1157">
        <v>0</v>
      </c>
      <c r="O34" s="1156">
        <v>1.6008537886872998</v>
      </c>
      <c r="P34" s="1157">
        <v>2.977667493796526</v>
      </c>
      <c r="Q34" s="1157"/>
      <c r="R34" s="1157">
        <v>4.048582995951417</v>
      </c>
      <c r="S34" s="1157">
        <v>9.94475138121547</v>
      </c>
      <c r="T34" s="1157">
        <v>0.4329004329004329</v>
      </c>
      <c r="U34" s="1157">
        <v>0</v>
      </c>
      <c r="V34" s="1156">
        <v>3.481392557022809</v>
      </c>
      <c r="W34" s="1157">
        <v>10</v>
      </c>
    </row>
    <row r="35" spans="1:23" s="1087" customFormat="1" ht="12" customHeight="1">
      <c r="A35" s="1132"/>
      <c r="B35" s="1133">
        <v>32</v>
      </c>
      <c r="C35" s="1090" t="s">
        <v>795</v>
      </c>
      <c r="D35" s="1156">
        <v>6.056129985228951</v>
      </c>
      <c r="E35" s="1156">
        <v>4.102564102564102</v>
      </c>
      <c r="F35" s="1156">
        <v>6.315789473684211</v>
      </c>
      <c r="G35" s="1156">
        <v>6.534653465346535</v>
      </c>
      <c r="H35" s="1156">
        <v>5.777601899485556</v>
      </c>
      <c r="I35" s="1156" t="s">
        <v>767</v>
      </c>
      <c r="J35" s="1156"/>
      <c r="K35" s="1157">
        <v>4.456824512534819</v>
      </c>
      <c r="L35" s="1157">
        <v>3.2362459546925564</v>
      </c>
      <c r="M35" s="1157">
        <v>4.336043360433604</v>
      </c>
      <c r="N35" s="1157">
        <v>4.8034934497816595</v>
      </c>
      <c r="O35" s="1156">
        <v>4.1864139020537126</v>
      </c>
      <c r="P35" s="1157" t="s">
        <v>767</v>
      </c>
      <c r="Q35" s="1157"/>
      <c r="R35" s="1157">
        <v>7.861635220125786</v>
      </c>
      <c r="S35" s="1157">
        <v>5.072463768115942</v>
      </c>
      <c r="T35" s="1157">
        <v>8.184143222506394</v>
      </c>
      <c r="U35" s="1157">
        <v>7.971014492753622</v>
      </c>
      <c r="V35" s="1156">
        <v>7.375099127676448</v>
      </c>
      <c r="W35" s="1157" t="s">
        <v>767</v>
      </c>
    </row>
    <row r="36" spans="1:23" s="1087" customFormat="1" ht="13.5" customHeight="1" thickBot="1">
      <c r="A36" s="1132"/>
      <c r="B36" s="1136">
        <v>33</v>
      </c>
      <c r="C36" s="1095" t="s">
        <v>796</v>
      </c>
      <c r="D36" s="1160">
        <v>0</v>
      </c>
      <c r="E36" s="1160">
        <v>0.49261083743842365</v>
      </c>
      <c r="F36" s="1160">
        <v>0</v>
      </c>
      <c r="G36" s="1160">
        <v>0</v>
      </c>
      <c r="H36" s="1160">
        <v>0.11210762331838565</v>
      </c>
      <c r="I36" s="1160">
        <v>0.1303969863807592</v>
      </c>
      <c r="J36" s="1160"/>
      <c r="K36" s="1161">
        <v>0</v>
      </c>
      <c r="L36" s="1161">
        <v>0</v>
      </c>
      <c r="M36" s="1161">
        <v>0</v>
      </c>
      <c r="N36" s="1161">
        <v>0</v>
      </c>
      <c r="O36" s="1160">
        <v>0</v>
      </c>
      <c r="P36" s="1161">
        <v>0.08462623413258111</v>
      </c>
      <c r="Q36" s="1161"/>
      <c r="R36" s="1161">
        <v>0</v>
      </c>
      <c r="S36" s="1161">
        <v>1.0526315789473684</v>
      </c>
      <c r="T36" s="1161">
        <v>0</v>
      </c>
      <c r="U36" s="1161">
        <v>0</v>
      </c>
      <c r="V36" s="1160">
        <v>0.25380710659898476</v>
      </c>
      <c r="W36" s="1161">
        <v>0.17873100983020554</v>
      </c>
    </row>
    <row r="37" spans="1:23" s="1087" customFormat="1" ht="15.75" customHeight="1" thickBot="1">
      <c r="A37" s="1132"/>
      <c r="B37" s="1139"/>
      <c r="C37" s="1098" t="s">
        <v>797</v>
      </c>
      <c r="D37" s="1162">
        <f>('受診者数'!D37-'受診者数'!D12)/'対象者数'!D37*100</f>
        <v>5.486782720825274</v>
      </c>
      <c r="E37" s="1162">
        <f>('受診者数'!E37-'受診者数'!E12)/'対象者数'!E37*100</f>
        <v>4.424313503457759</v>
      </c>
      <c r="F37" s="1162">
        <f>('受診者数'!F37-'受診者数'!F12)/'対象者数'!F37*100</f>
        <v>4.850849330203011</v>
      </c>
      <c r="G37" s="1162">
        <f>('受診者数'!G37-'受診者数'!G12)/'対象者数'!G37*100</f>
        <v>5.732884565595295</v>
      </c>
      <c r="H37" s="1162">
        <f>'受診者数'!H37/'対象者数'!H37*100</f>
        <v>4.702115587257842</v>
      </c>
      <c r="I37" s="1162" t="s">
        <v>767</v>
      </c>
      <c r="J37" s="1162"/>
      <c r="K37" s="1162">
        <f>('受診者数'!K37-'受診者数'!K12)/'対象者数'!K37*100</f>
        <v>3.235660847880299</v>
      </c>
      <c r="L37" s="1162">
        <f>('受診者数'!L37-'受診者数'!L12)/'対象者数'!L37*100</f>
        <v>2.319203948914832</v>
      </c>
      <c r="M37" s="1162">
        <f>('受診者数'!M37-'受診者数'!M12)/'対象者数'!M37*100</f>
        <v>2.710027100271003</v>
      </c>
      <c r="N37" s="1162">
        <f>('受診者数'!N37-'受診者数'!N12)/'対象者数'!N37*100</f>
        <v>4.53153704837722</v>
      </c>
      <c r="O37" s="1162">
        <f>('受診者数'!O37-'受診者数'!O12)/'対象者数'!O37*100</f>
        <v>3.194212378683921</v>
      </c>
      <c r="P37" s="1162" t="s">
        <v>767</v>
      </c>
      <c r="Q37" s="1162"/>
      <c r="R37" s="1162">
        <f>('受診者数'!R37-'受診者数'!R12)/'対象者数'!R37*100</f>
        <v>7.897196261682243</v>
      </c>
      <c r="S37" s="1162">
        <f>('受診者数'!S37-'受診者数'!S12)/'対象者数'!S37*100</f>
        <v>6.67001003009027</v>
      </c>
      <c r="T37" s="1162">
        <f>('受診者数'!T37-'受診者数'!T12)/'対象者数'!T37*100</f>
        <v>6.964935154052014</v>
      </c>
      <c r="U37" s="1162">
        <f>('受診者数'!U37-'受診者数'!U12)/'対象者数'!U37*100</f>
        <v>6.856079582051098</v>
      </c>
      <c r="V37" s="1162">
        <f>('受診者数'!V37-'受診者数'!V12)/'対象者数'!V37*100</f>
        <v>7.1256082176968825</v>
      </c>
      <c r="W37" s="1162" t="s">
        <v>767</v>
      </c>
    </row>
    <row r="38" spans="1:23" s="1087" customFormat="1" ht="12" customHeight="1">
      <c r="A38" s="1132"/>
      <c r="B38" s="1142">
        <v>34</v>
      </c>
      <c r="C38" s="1101" t="s">
        <v>798</v>
      </c>
      <c r="D38" s="1163">
        <v>0.7646095030038231</v>
      </c>
      <c r="E38" s="1163">
        <v>0.916988416988417</v>
      </c>
      <c r="F38" s="1163">
        <v>0.23976392475101438</v>
      </c>
      <c r="G38" s="1163">
        <v>0.5607476635514018</v>
      </c>
      <c r="H38" s="1163">
        <v>0.5208002540489044</v>
      </c>
      <c r="I38" s="1163">
        <v>0.5674107476785314</v>
      </c>
      <c r="J38" s="1163"/>
      <c r="K38" s="1164">
        <v>0.5747126436781609</v>
      </c>
      <c r="L38" s="1164">
        <v>1.1666666666666667</v>
      </c>
      <c r="M38" s="1164">
        <v>0.2886002886002886</v>
      </c>
      <c r="N38" s="1164">
        <v>0.5535055350553505</v>
      </c>
      <c r="O38" s="1163">
        <v>0.5244459482321097</v>
      </c>
      <c r="P38" s="1164">
        <v>0.594888366627497</v>
      </c>
      <c r="Q38" s="1164"/>
      <c r="R38" s="1164">
        <v>0.8403361344537815</v>
      </c>
      <c r="S38" s="1164">
        <v>0.8152173913043478</v>
      </c>
      <c r="T38" s="1164">
        <v>0.20939276099311996</v>
      </c>
      <c r="U38" s="1164">
        <v>0.5660377358490566</v>
      </c>
      <c r="V38" s="1163">
        <v>0.5186089078706528</v>
      </c>
      <c r="W38" s="1164">
        <v>0.5517021312328906</v>
      </c>
    </row>
    <row r="39" spans="1:23" s="1087" customFormat="1" ht="12" customHeight="1" thickBot="1">
      <c r="A39" s="1132"/>
      <c r="B39" s="1146">
        <v>35</v>
      </c>
      <c r="C39" s="1104" t="s">
        <v>30</v>
      </c>
      <c r="D39" s="1165">
        <v>4.965753424657534</v>
      </c>
      <c r="E39" s="1165">
        <v>4.994882292732856</v>
      </c>
      <c r="F39" s="1165">
        <v>3.863103609939053</v>
      </c>
      <c r="G39" s="1165">
        <v>4.748574390876102</v>
      </c>
      <c r="H39" s="1165">
        <v>4.64964591874767</v>
      </c>
      <c r="I39" s="1165">
        <v>0.43528509041993885</v>
      </c>
      <c r="J39" s="1165"/>
      <c r="K39" s="1166">
        <v>3.515625</v>
      </c>
      <c r="L39" s="1166">
        <v>2.9921259842519685</v>
      </c>
      <c r="M39" s="1166">
        <v>2.390363259928477</v>
      </c>
      <c r="N39" s="1166">
        <v>3.974358974358974</v>
      </c>
      <c r="O39" s="1165">
        <v>3.2168990749689352</v>
      </c>
      <c r="P39" s="1166">
        <v>0.30369470534206394</v>
      </c>
      <c r="Q39" s="1166"/>
      <c r="R39" s="1166">
        <v>6.524547803617571</v>
      </c>
      <c r="S39" s="1166">
        <v>7.164179104477612</v>
      </c>
      <c r="T39" s="1166">
        <v>5.325112107623318</v>
      </c>
      <c r="U39" s="1166">
        <v>5.478348439073515</v>
      </c>
      <c r="V39" s="1165">
        <v>6.1182131232605315</v>
      </c>
      <c r="W39" s="1166">
        <v>0.5565516550926979</v>
      </c>
    </row>
    <row r="40" spans="1:23" s="1087" customFormat="1" ht="20.25" customHeight="1" thickBot="1" thickTop="1">
      <c r="A40" s="1132"/>
      <c r="B40" s="1150"/>
      <c r="C40" s="1106" t="s">
        <v>799</v>
      </c>
      <c r="D40" s="1167">
        <f>'受診者数'!D40/'対象者数'!D40*100</f>
        <v>5.192673800301976</v>
      </c>
      <c r="E40" s="1167">
        <f>'受診者数'!E40/'対象者数'!E40*100</f>
        <v>4.410839782329296</v>
      </c>
      <c r="F40" s="1167">
        <f>'受診者数'!F40/'対象者数'!F40*100</f>
        <v>4.0687221149364055</v>
      </c>
      <c r="G40" s="1167">
        <f>'受診者数'!G40/'対象者数'!G40*100</f>
        <v>4.779360586515707</v>
      </c>
      <c r="H40" s="1167">
        <f>'受診者数'!H40/'対象者数'!H40*100</f>
        <v>4.3280983064440814</v>
      </c>
      <c r="I40" s="1167" t="s">
        <v>767</v>
      </c>
      <c r="J40" s="1167"/>
      <c r="K40" s="1167">
        <f>'受診者数'!K40/'対象者数'!K40*100</f>
        <v>3.273322422258593</v>
      </c>
      <c r="L40" s="1167">
        <f>'受診者数'!L40/'対象者数'!L40*100</f>
        <v>2.483327007536735</v>
      </c>
      <c r="M40" s="1167">
        <f>'受診者数'!M40/'対象者数'!M40*100</f>
        <v>2.4055456089611167</v>
      </c>
      <c r="N40" s="1167">
        <f>'受診者数'!N40/'対象者数'!N40*100</f>
        <v>3.911215410188716</v>
      </c>
      <c r="O40" s="1167">
        <f>'受診者数'!O40/'対象者数'!O40*100</f>
        <v>3.0298696035662354</v>
      </c>
      <c r="P40" s="1167" t="s">
        <v>767</v>
      </c>
      <c r="Q40" s="1167"/>
      <c r="R40" s="1167">
        <f>'受診者数'!R40/'対象者数'!R40*100</f>
        <v>7.1749477336417415</v>
      </c>
      <c r="S40" s="1167">
        <f>'受診者数'!S40/'対象者数'!S40*100</f>
        <v>6.372062231049322</v>
      </c>
      <c r="T40" s="1167">
        <f>'受診者数'!T40/'対象者数'!T40*100</f>
        <v>5.6257521058965105</v>
      </c>
      <c r="U40" s="1167">
        <f>'受診者数'!U40/'対象者数'!U40*100</f>
        <v>5.5634051571882726</v>
      </c>
      <c r="V40" s="1167">
        <f>'受診者数'!V40/'対象者数'!V40*100</f>
        <v>6.168302069969835</v>
      </c>
      <c r="W40" s="1167" t="s">
        <v>767</v>
      </c>
    </row>
    <row r="41" spans="2:23" s="1108" customFormat="1" ht="11.25">
      <c r="B41" s="1108" t="s">
        <v>800</v>
      </c>
      <c r="D41" s="1109"/>
      <c r="E41" s="1109"/>
      <c r="F41" s="1109"/>
      <c r="G41" s="1109"/>
      <c r="H41" s="1109"/>
      <c r="I41" s="1109"/>
      <c r="J41" s="1109"/>
      <c r="K41" s="1110"/>
      <c r="L41" s="1110"/>
      <c r="M41" s="1110"/>
      <c r="N41" s="1110"/>
      <c r="O41" s="1110"/>
      <c r="P41" s="1110"/>
      <c r="Q41" s="1110"/>
      <c r="R41" s="1109"/>
      <c r="S41" s="1109"/>
      <c r="T41" s="1109"/>
      <c r="U41" s="1109"/>
      <c r="V41" s="1109"/>
      <c r="W41" s="1109"/>
    </row>
    <row r="42" spans="2:23" s="1108" customFormat="1" ht="11.25">
      <c r="B42" s="1108" t="s">
        <v>807</v>
      </c>
      <c r="D42" s="1111"/>
      <c r="E42" s="1111"/>
      <c r="F42" s="1111"/>
      <c r="G42" s="1111"/>
      <c r="H42" s="1111"/>
      <c r="I42" s="1111"/>
      <c r="J42" s="1111"/>
      <c r="K42" s="1110"/>
      <c r="L42" s="1110"/>
      <c r="M42" s="1110"/>
      <c r="N42" s="1110"/>
      <c r="O42" s="1110"/>
      <c r="P42" s="1110"/>
      <c r="Q42" s="1110"/>
      <c r="R42" s="1111"/>
      <c r="S42" s="1111"/>
      <c r="T42" s="1111"/>
      <c r="U42" s="1111"/>
      <c r="V42" s="1111"/>
      <c r="W42" s="1111"/>
    </row>
    <row r="43" spans="3:23" s="1168" customFormat="1" ht="12" customHeight="1">
      <c r="C43" s="1169"/>
      <c r="D43" s="1170"/>
      <c r="E43" s="1171"/>
      <c r="F43" s="1172"/>
      <c r="G43" s="1172"/>
      <c r="H43" s="1172"/>
      <c r="I43" s="1172"/>
      <c r="J43" s="1172"/>
      <c r="K43" s="1171"/>
      <c r="L43" s="1172"/>
      <c r="M43" s="1172"/>
      <c r="N43" s="1169"/>
      <c r="O43" s="1169"/>
      <c r="P43" s="1169"/>
      <c r="Q43" s="1169"/>
      <c r="R43" s="1169"/>
      <c r="S43" s="1169"/>
      <c r="T43" s="1169"/>
      <c r="U43" s="1169"/>
      <c r="V43" s="1169"/>
      <c r="W43" s="1169"/>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W43"/>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688</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v>1</v>
      </c>
      <c r="E4" s="1173">
        <v>0</v>
      </c>
      <c r="F4" s="1173">
        <v>1</v>
      </c>
      <c r="G4" s="1173">
        <v>1</v>
      </c>
      <c r="H4" s="1173">
        <v>3</v>
      </c>
      <c r="I4" s="1173">
        <v>10</v>
      </c>
      <c r="J4" s="1173"/>
      <c r="K4" s="1174">
        <v>0</v>
      </c>
      <c r="L4" s="1174">
        <v>0</v>
      </c>
      <c r="M4" s="1174">
        <v>1</v>
      </c>
      <c r="N4" s="1174">
        <v>0</v>
      </c>
      <c r="O4" s="1173">
        <v>1</v>
      </c>
      <c r="P4" s="1174">
        <v>4</v>
      </c>
      <c r="Q4" s="1174"/>
      <c r="R4" s="1174">
        <v>1</v>
      </c>
      <c r="S4" s="1174">
        <v>0</v>
      </c>
      <c r="T4" s="1174">
        <v>0</v>
      </c>
      <c r="U4" s="1174">
        <v>1</v>
      </c>
      <c r="V4" s="1173">
        <v>2</v>
      </c>
      <c r="W4" s="1174">
        <v>6</v>
      </c>
    </row>
    <row r="5" spans="1:23" s="1093" customFormat="1" ht="12" customHeight="1">
      <c r="A5" s="1132"/>
      <c r="B5" s="1133">
        <v>2</v>
      </c>
      <c r="C5" s="1090" t="s">
        <v>759</v>
      </c>
      <c r="D5" s="1175">
        <v>0</v>
      </c>
      <c r="E5" s="1175">
        <v>0</v>
      </c>
      <c r="F5" s="1175">
        <v>0</v>
      </c>
      <c r="G5" s="1175">
        <v>0</v>
      </c>
      <c r="H5" s="1175">
        <v>1</v>
      </c>
      <c r="I5" s="1175">
        <v>7</v>
      </c>
      <c r="J5" s="1175"/>
      <c r="K5" s="1176">
        <v>0</v>
      </c>
      <c r="L5" s="1176">
        <v>0</v>
      </c>
      <c r="M5" s="1176">
        <v>0</v>
      </c>
      <c r="N5" s="1176">
        <v>0</v>
      </c>
      <c r="O5" s="1175">
        <v>0</v>
      </c>
      <c r="P5" s="1176">
        <v>2</v>
      </c>
      <c r="Q5" s="1176"/>
      <c r="R5" s="1176">
        <v>0</v>
      </c>
      <c r="S5" s="1176">
        <v>0</v>
      </c>
      <c r="T5" s="1176">
        <v>0</v>
      </c>
      <c r="U5" s="1176">
        <v>1</v>
      </c>
      <c r="V5" s="1175">
        <v>1</v>
      </c>
      <c r="W5" s="1176">
        <v>5</v>
      </c>
    </row>
    <row r="6" spans="1:23" s="1093" customFormat="1" ht="12" customHeight="1">
      <c r="A6" s="1132"/>
      <c r="B6" s="1133">
        <v>3</v>
      </c>
      <c r="C6" s="1090" t="s">
        <v>760</v>
      </c>
      <c r="D6" s="1175">
        <v>4</v>
      </c>
      <c r="E6" s="1175">
        <v>1</v>
      </c>
      <c r="F6" s="1175">
        <v>2</v>
      </c>
      <c r="G6" s="1175">
        <v>3</v>
      </c>
      <c r="H6" s="1175">
        <v>10</v>
      </c>
      <c r="I6" s="1175" t="s">
        <v>761</v>
      </c>
      <c r="J6" s="1175"/>
      <c r="K6" s="1176">
        <v>1</v>
      </c>
      <c r="L6" s="1176">
        <v>1</v>
      </c>
      <c r="M6" s="1176">
        <v>1</v>
      </c>
      <c r="N6" s="1176">
        <v>1</v>
      </c>
      <c r="O6" s="1175">
        <v>4</v>
      </c>
      <c r="P6" s="1176" t="s">
        <v>761</v>
      </c>
      <c r="Q6" s="1176"/>
      <c r="R6" s="1176">
        <v>3</v>
      </c>
      <c r="S6" s="1176">
        <v>0</v>
      </c>
      <c r="T6" s="1176">
        <v>1</v>
      </c>
      <c r="U6" s="1176">
        <v>2</v>
      </c>
      <c r="V6" s="1175">
        <v>6</v>
      </c>
      <c r="W6" s="1176" t="s">
        <v>761</v>
      </c>
    </row>
    <row r="7" spans="1:23" s="1087" customFormat="1" ht="12" customHeight="1">
      <c r="A7" s="1132"/>
      <c r="B7" s="1133">
        <v>4</v>
      </c>
      <c r="C7" s="1090" t="s">
        <v>762</v>
      </c>
      <c r="D7" s="1175">
        <v>2</v>
      </c>
      <c r="E7" s="1175">
        <v>0</v>
      </c>
      <c r="F7" s="1175">
        <v>3</v>
      </c>
      <c r="G7" s="1175" t="s">
        <v>763</v>
      </c>
      <c r="H7" s="1175">
        <v>5</v>
      </c>
      <c r="I7" s="1175" t="s">
        <v>763</v>
      </c>
      <c r="J7" s="1175"/>
      <c r="K7" s="1176">
        <v>1</v>
      </c>
      <c r="L7" s="1176">
        <v>0</v>
      </c>
      <c r="M7" s="1176">
        <v>0</v>
      </c>
      <c r="N7" s="1176" t="s">
        <v>763</v>
      </c>
      <c r="O7" s="1175">
        <v>1</v>
      </c>
      <c r="P7" s="1176" t="s">
        <v>763</v>
      </c>
      <c r="Q7" s="1176"/>
      <c r="R7" s="1176">
        <v>1</v>
      </c>
      <c r="S7" s="1176">
        <v>0</v>
      </c>
      <c r="T7" s="1176">
        <v>3</v>
      </c>
      <c r="U7" s="1176" t="s">
        <v>763</v>
      </c>
      <c r="V7" s="1175">
        <v>4</v>
      </c>
      <c r="W7" s="1176" t="s">
        <v>763</v>
      </c>
    </row>
    <row r="8" spans="1:23" s="1087" customFormat="1" ht="12" customHeight="1">
      <c r="A8" s="1132"/>
      <c r="B8" s="1133">
        <v>5</v>
      </c>
      <c r="C8" s="1090" t="s">
        <v>764</v>
      </c>
      <c r="D8" s="1175">
        <v>5</v>
      </c>
      <c r="E8" s="1175">
        <v>2</v>
      </c>
      <c r="F8" s="1175">
        <v>3</v>
      </c>
      <c r="G8" s="1175" t="s">
        <v>765</v>
      </c>
      <c r="H8" s="1175">
        <v>10</v>
      </c>
      <c r="I8" s="1175">
        <v>2</v>
      </c>
      <c r="J8" s="1175"/>
      <c r="K8" s="1176">
        <v>3</v>
      </c>
      <c r="L8" s="1176">
        <v>2</v>
      </c>
      <c r="M8" s="1176">
        <v>0</v>
      </c>
      <c r="N8" s="1176" t="s">
        <v>765</v>
      </c>
      <c r="O8" s="1175">
        <v>5</v>
      </c>
      <c r="P8" s="1176">
        <v>1</v>
      </c>
      <c r="Q8" s="1176"/>
      <c r="R8" s="1176">
        <v>2</v>
      </c>
      <c r="S8" s="1176">
        <v>0</v>
      </c>
      <c r="T8" s="1176">
        <v>3</v>
      </c>
      <c r="U8" s="1176" t="s">
        <v>765</v>
      </c>
      <c r="V8" s="1175">
        <v>5</v>
      </c>
      <c r="W8" s="1176">
        <v>1</v>
      </c>
    </row>
    <row r="9" spans="1:23" s="1087" customFormat="1" ht="12" customHeight="1">
      <c r="A9" s="1132"/>
      <c r="B9" s="1133">
        <v>6</v>
      </c>
      <c r="C9" s="1090" t="s">
        <v>766</v>
      </c>
      <c r="D9" s="1175">
        <v>3</v>
      </c>
      <c r="E9" s="1175">
        <v>2</v>
      </c>
      <c r="F9" s="1175">
        <v>3</v>
      </c>
      <c r="G9" s="1175" t="s">
        <v>767</v>
      </c>
      <c r="H9" s="1175">
        <v>8</v>
      </c>
      <c r="I9" s="1175">
        <v>2</v>
      </c>
      <c r="J9" s="1175"/>
      <c r="K9" s="1176">
        <v>2</v>
      </c>
      <c r="L9" s="1176">
        <v>1</v>
      </c>
      <c r="M9" s="1176">
        <v>1</v>
      </c>
      <c r="N9" s="1176" t="s">
        <v>767</v>
      </c>
      <c r="O9" s="1175">
        <v>4</v>
      </c>
      <c r="P9" s="1176">
        <v>1</v>
      </c>
      <c r="Q9" s="1176"/>
      <c r="R9" s="1176">
        <v>1</v>
      </c>
      <c r="S9" s="1176">
        <v>1</v>
      </c>
      <c r="T9" s="1176">
        <v>2</v>
      </c>
      <c r="U9" s="1176" t="s">
        <v>767</v>
      </c>
      <c r="V9" s="1175">
        <v>4</v>
      </c>
      <c r="W9" s="1176">
        <v>1</v>
      </c>
    </row>
    <row r="10" spans="1:23" s="1087" customFormat="1" ht="12" customHeight="1">
      <c r="A10" s="1132"/>
      <c r="B10" s="1133">
        <v>7</v>
      </c>
      <c r="C10" s="1090" t="s">
        <v>768</v>
      </c>
      <c r="D10" s="1175">
        <v>6</v>
      </c>
      <c r="E10" s="1175">
        <v>8</v>
      </c>
      <c r="F10" s="1175">
        <v>14</v>
      </c>
      <c r="G10" s="1175">
        <v>28</v>
      </c>
      <c r="H10" s="1175">
        <v>56</v>
      </c>
      <c r="I10" s="1175" t="s">
        <v>808</v>
      </c>
      <c r="J10" s="1175"/>
      <c r="K10" s="1176">
        <v>2</v>
      </c>
      <c r="L10" s="1176">
        <v>4</v>
      </c>
      <c r="M10" s="1176">
        <v>6</v>
      </c>
      <c r="N10" s="1176">
        <v>11</v>
      </c>
      <c r="O10" s="1175">
        <v>23</v>
      </c>
      <c r="P10" s="1176" t="s">
        <v>808</v>
      </c>
      <c r="Q10" s="1176"/>
      <c r="R10" s="1176">
        <v>4</v>
      </c>
      <c r="S10" s="1176">
        <v>4</v>
      </c>
      <c r="T10" s="1176">
        <v>8</v>
      </c>
      <c r="U10" s="1176">
        <v>17</v>
      </c>
      <c r="V10" s="1175">
        <v>33</v>
      </c>
      <c r="W10" s="1176" t="s">
        <v>808</v>
      </c>
    </row>
    <row r="11" spans="1:23" s="1087" customFormat="1" ht="12" customHeight="1">
      <c r="A11" s="1132"/>
      <c r="B11" s="1133">
        <v>8</v>
      </c>
      <c r="C11" s="1090" t="s">
        <v>770</v>
      </c>
      <c r="D11" s="1175">
        <v>18</v>
      </c>
      <c r="E11" s="1175">
        <v>19</v>
      </c>
      <c r="F11" s="1175">
        <v>22</v>
      </c>
      <c r="G11" s="1175">
        <v>55</v>
      </c>
      <c r="H11" s="1175">
        <v>114</v>
      </c>
      <c r="I11" s="1175">
        <v>71</v>
      </c>
      <c r="J11" s="1175"/>
      <c r="K11" s="1176">
        <v>7</v>
      </c>
      <c r="L11" s="1176">
        <v>8</v>
      </c>
      <c r="M11" s="1176">
        <v>11</v>
      </c>
      <c r="N11" s="1176">
        <v>23</v>
      </c>
      <c r="O11" s="1175">
        <v>49</v>
      </c>
      <c r="P11" s="1176">
        <v>23</v>
      </c>
      <c r="Q11" s="1176"/>
      <c r="R11" s="1176">
        <v>11</v>
      </c>
      <c r="S11" s="1176">
        <v>11</v>
      </c>
      <c r="T11" s="1176">
        <v>11</v>
      </c>
      <c r="U11" s="1176">
        <v>32</v>
      </c>
      <c r="V11" s="1175">
        <v>65</v>
      </c>
      <c r="W11" s="1176">
        <v>48</v>
      </c>
    </row>
    <row r="12" spans="1:23" s="1087" customFormat="1" ht="12" customHeight="1">
      <c r="A12" s="1132"/>
      <c r="B12" s="1133">
        <v>9</v>
      </c>
      <c r="C12" s="1090" t="s">
        <v>771</v>
      </c>
      <c r="D12" s="1175">
        <v>8</v>
      </c>
      <c r="E12" s="1175">
        <v>6</v>
      </c>
      <c r="F12" s="1175">
        <v>1</v>
      </c>
      <c r="G12" s="1175">
        <v>3</v>
      </c>
      <c r="H12" s="1175">
        <v>18</v>
      </c>
      <c r="I12" s="1175">
        <v>337</v>
      </c>
      <c r="J12" s="1175"/>
      <c r="K12" s="1176">
        <v>2</v>
      </c>
      <c r="L12" s="1176">
        <v>1</v>
      </c>
      <c r="M12" s="1176">
        <v>1</v>
      </c>
      <c r="N12" s="1176">
        <v>0</v>
      </c>
      <c r="O12" s="1175">
        <v>4</v>
      </c>
      <c r="P12" s="1176">
        <v>94</v>
      </c>
      <c r="Q12" s="1176"/>
      <c r="R12" s="1176">
        <v>6</v>
      </c>
      <c r="S12" s="1176">
        <v>5</v>
      </c>
      <c r="T12" s="1176">
        <v>0</v>
      </c>
      <c r="U12" s="1176">
        <v>3</v>
      </c>
      <c r="V12" s="1175">
        <v>14</v>
      </c>
      <c r="W12" s="1176">
        <v>243</v>
      </c>
    </row>
    <row r="13" spans="1:23" s="1087" customFormat="1" ht="12" customHeight="1">
      <c r="A13" s="1132"/>
      <c r="B13" s="1133">
        <v>10</v>
      </c>
      <c r="C13" s="1090" t="s">
        <v>772</v>
      </c>
      <c r="D13" s="1175">
        <v>36</v>
      </c>
      <c r="E13" s="1175">
        <v>26</v>
      </c>
      <c r="F13" s="1175">
        <v>37</v>
      </c>
      <c r="G13" s="1175">
        <v>51</v>
      </c>
      <c r="H13" s="1175">
        <v>150</v>
      </c>
      <c r="I13" s="1175">
        <v>165</v>
      </c>
      <c r="J13" s="1175"/>
      <c r="K13" s="1176">
        <v>9</v>
      </c>
      <c r="L13" s="1176">
        <v>4</v>
      </c>
      <c r="M13" s="1176">
        <v>20</v>
      </c>
      <c r="N13" s="1176">
        <v>21</v>
      </c>
      <c r="O13" s="1175">
        <v>54</v>
      </c>
      <c r="P13" s="1176">
        <v>58</v>
      </c>
      <c r="Q13" s="1176"/>
      <c r="R13" s="1176">
        <v>27</v>
      </c>
      <c r="S13" s="1176">
        <v>22</v>
      </c>
      <c r="T13" s="1176">
        <v>17</v>
      </c>
      <c r="U13" s="1176">
        <v>30</v>
      </c>
      <c r="V13" s="1175">
        <v>96</v>
      </c>
      <c r="W13" s="1176">
        <v>107</v>
      </c>
    </row>
    <row r="14" spans="1:23" s="1087" customFormat="1" ht="12" customHeight="1">
      <c r="A14" s="1132"/>
      <c r="B14" s="1133">
        <v>11</v>
      </c>
      <c r="C14" s="1090" t="s">
        <v>773</v>
      </c>
      <c r="D14" s="1175">
        <v>17</v>
      </c>
      <c r="E14" s="1175">
        <v>10</v>
      </c>
      <c r="F14" s="1175">
        <v>8</v>
      </c>
      <c r="G14" s="1175">
        <v>22</v>
      </c>
      <c r="H14" s="1175">
        <v>57</v>
      </c>
      <c r="I14" s="1175">
        <v>40</v>
      </c>
      <c r="J14" s="1175"/>
      <c r="K14" s="1176">
        <v>5</v>
      </c>
      <c r="L14" s="1176">
        <v>0</v>
      </c>
      <c r="M14" s="1176">
        <v>4</v>
      </c>
      <c r="N14" s="1176">
        <v>11</v>
      </c>
      <c r="O14" s="1175">
        <v>20</v>
      </c>
      <c r="P14" s="1176">
        <v>14</v>
      </c>
      <c r="Q14" s="1176"/>
      <c r="R14" s="1176">
        <v>12</v>
      </c>
      <c r="S14" s="1176">
        <v>10</v>
      </c>
      <c r="T14" s="1176">
        <v>4</v>
      </c>
      <c r="U14" s="1176">
        <v>11</v>
      </c>
      <c r="V14" s="1175">
        <v>37</v>
      </c>
      <c r="W14" s="1176">
        <v>26</v>
      </c>
    </row>
    <row r="15" spans="1:23" s="1087" customFormat="1" ht="12" customHeight="1">
      <c r="A15" s="1132"/>
      <c r="B15" s="1133">
        <v>12</v>
      </c>
      <c r="C15" s="1090" t="s">
        <v>774</v>
      </c>
      <c r="D15" s="1175">
        <v>4</v>
      </c>
      <c r="E15" s="1175">
        <v>1</v>
      </c>
      <c r="F15" s="1175">
        <v>1</v>
      </c>
      <c r="G15" s="1175">
        <v>1</v>
      </c>
      <c r="H15" s="1175">
        <v>7</v>
      </c>
      <c r="I15" s="1175">
        <v>207</v>
      </c>
      <c r="J15" s="1175"/>
      <c r="K15" s="1176">
        <v>1</v>
      </c>
      <c r="L15" s="1176">
        <v>0</v>
      </c>
      <c r="M15" s="1176">
        <v>1</v>
      </c>
      <c r="N15" s="1176">
        <v>0</v>
      </c>
      <c r="O15" s="1175">
        <v>2</v>
      </c>
      <c r="P15" s="1176">
        <v>59</v>
      </c>
      <c r="Q15" s="1176"/>
      <c r="R15" s="1176">
        <v>3</v>
      </c>
      <c r="S15" s="1176">
        <v>1</v>
      </c>
      <c r="T15" s="1176">
        <v>0</v>
      </c>
      <c r="U15" s="1176">
        <v>1</v>
      </c>
      <c r="V15" s="1175">
        <v>5</v>
      </c>
      <c r="W15" s="1176">
        <v>148</v>
      </c>
    </row>
    <row r="16" spans="1:23" s="1087" customFormat="1" ht="12" customHeight="1">
      <c r="A16" s="1132"/>
      <c r="B16" s="1133">
        <v>13</v>
      </c>
      <c r="C16" s="1090" t="s">
        <v>775</v>
      </c>
      <c r="D16" s="1175">
        <v>15</v>
      </c>
      <c r="E16" s="1175">
        <v>6</v>
      </c>
      <c r="F16" s="1175">
        <v>11</v>
      </c>
      <c r="G16" s="1175">
        <v>25</v>
      </c>
      <c r="H16" s="1175">
        <v>57</v>
      </c>
      <c r="I16" s="1175">
        <v>471</v>
      </c>
      <c r="J16" s="1175"/>
      <c r="K16" s="1176">
        <v>3</v>
      </c>
      <c r="L16" s="1176">
        <v>1</v>
      </c>
      <c r="M16" s="1176">
        <v>4</v>
      </c>
      <c r="N16" s="1176">
        <v>10</v>
      </c>
      <c r="O16" s="1175">
        <v>18</v>
      </c>
      <c r="P16" s="1176">
        <v>159</v>
      </c>
      <c r="Q16" s="1176"/>
      <c r="R16" s="1176">
        <v>12</v>
      </c>
      <c r="S16" s="1176">
        <v>5</v>
      </c>
      <c r="T16" s="1176">
        <v>7</v>
      </c>
      <c r="U16" s="1176">
        <v>15</v>
      </c>
      <c r="V16" s="1175">
        <v>39</v>
      </c>
      <c r="W16" s="1176">
        <v>312</v>
      </c>
    </row>
    <row r="17" spans="1:23" s="1087" customFormat="1" ht="12" customHeight="1">
      <c r="A17" s="1132"/>
      <c r="B17" s="1133">
        <v>14</v>
      </c>
      <c r="C17" s="1090" t="s">
        <v>776</v>
      </c>
      <c r="D17" s="1175">
        <v>8</v>
      </c>
      <c r="E17" s="1175">
        <v>13</v>
      </c>
      <c r="F17" s="1175">
        <v>14</v>
      </c>
      <c r="G17" s="1175">
        <v>28</v>
      </c>
      <c r="H17" s="1175">
        <v>63</v>
      </c>
      <c r="I17" s="1175">
        <v>39</v>
      </c>
      <c r="J17" s="1175"/>
      <c r="K17" s="1176">
        <v>3</v>
      </c>
      <c r="L17" s="1176">
        <v>2</v>
      </c>
      <c r="M17" s="1176">
        <v>7</v>
      </c>
      <c r="N17" s="1176">
        <v>14</v>
      </c>
      <c r="O17" s="1175">
        <v>26</v>
      </c>
      <c r="P17" s="1176" t="s">
        <v>765</v>
      </c>
      <c r="Q17" s="1176"/>
      <c r="R17" s="1176">
        <v>5</v>
      </c>
      <c r="S17" s="1176">
        <v>11</v>
      </c>
      <c r="T17" s="1176">
        <v>7</v>
      </c>
      <c r="U17" s="1176">
        <v>14</v>
      </c>
      <c r="V17" s="1175">
        <v>37</v>
      </c>
      <c r="W17" s="1176">
        <v>39</v>
      </c>
    </row>
    <row r="18" spans="1:23" s="1087" customFormat="1" ht="12" customHeight="1">
      <c r="A18" s="1132"/>
      <c r="B18" s="1133">
        <v>15</v>
      </c>
      <c r="C18" s="1090" t="s">
        <v>777</v>
      </c>
      <c r="D18" s="1175">
        <v>4</v>
      </c>
      <c r="E18" s="1175">
        <v>1</v>
      </c>
      <c r="F18" s="1175">
        <v>3</v>
      </c>
      <c r="G18" s="1175">
        <v>6</v>
      </c>
      <c r="H18" s="1175">
        <v>14</v>
      </c>
      <c r="I18" s="1175">
        <v>123</v>
      </c>
      <c r="J18" s="1175"/>
      <c r="K18" s="1176">
        <v>1</v>
      </c>
      <c r="L18" s="1176">
        <v>0</v>
      </c>
      <c r="M18" s="1176">
        <v>0</v>
      </c>
      <c r="N18" s="1176">
        <v>3</v>
      </c>
      <c r="O18" s="1175">
        <v>4</v>
      </c>
      <c r="P18" s="1176">
        <v>43</v>
      </c>
      <c r="Q18" s="1176"/>
      <c r="R18" s="1176">
        <v>3</v>
      </c>
      <c r="S18" s="1176">
        <v>1</v>
      </c>
      <c r="T18" s="1176">
        <v>3</v>
      </c>
      <c r="U18" s="1176">
        <v>3</v>
      </c>
      <c r="V18" s="1175">
        <v>10</v>
      </c>
      <c r="W18" s="1176">
        <v>80</v>
      </c>
    </row>
    <row r="19" spans="1:23" s="1087" customFormat="1" ht="12" customHeight="1">
      <c r="A19" s="1132"/>
      <c r="B19" s="1133">
        <v>16</v>
      </c>
      <c r="C19" s="1090" t="s">
        <v>778</v>
      </c>
      <c r="D19" s="1175">
        <v>0</v>
      </c>
      <c r="E19" s="1175">
        <v>0</v>
      </c>
      <c r="F19" s="1175">
        <v>0</v>
      </c>
      <c r="G19" s="1175">
        <v>0</v>
      </c>
      <c r="H19" s="1175">
        <v>0</v>
      </c>
      <c r="I19" s="1175">
        <v>0</v>
      </c>
      <c r="J19" s="1175"/>
      <c r="K19" s="1176">
        <v>0</v>
      </c>
      <c r="L19" s="1176">
        <v>0</v>
      </c>
      <c r="M19" s="1176">
        <v>0</v>
      </c>
      <c r="N19" s="1176">
        <v>0</v>
      </c>
      <c r="O19" s="1175">
        <v>0</v>
      </c>
      <c r="P19" s="1176">
        <v>0</v>
      </c>
      <c r="Q19" s="1176"/>
      <c r="R19" s="1176">
        <v>0</v>
      </c>
      <c r="S19" s="1176">
        <v>0</v>
      </c>
      <c r="T19" s="1176">
        <v>0</v>
      </c>
      <c r="U19" s="1176">
        <v>0</v>
      </c>
      <c r="V19" s="1175">
        <v>0</v>
      </c>
      <c r="W19" s="1176">
        <v>0</v>
      </c>
    </row>
    <row r="20" spans="1:23" s="1087" customFormat="1" ht="12" customHeight="1">
      <c r="A20" s="1132"/>
      <c r="B20" s="1133">
        <v>17</v>
      </c>
      <c r="C20" s="1090" t="s">
        <v>779</v>
      </c>
      <c r="D20" s="1177" t="s">
        <v>292</v>
      </c>
      <c r="E20" s="1177" t="s">
        <v>292</v>
      </c>
      <c r="F20" s="1177" t="s">
        <v>292</v>
      </c>
      <c r="G20" s="1177" t="s">
        <v>292</v>
      </c>
      <c r="H20" s="1177" t="s">
        <v>292</v>
      </c>
      <c r="I20" s="1177" t="s">
        <v>292</v>
      </c>
      <c r="J20" s="1175"/>
      <c r="K20" s="1178" t="s">
        <v>292</v>
      </c>
      <c r="L20" s="1178" t="s">
        <v>292</v>
      </c>
      <c r="M20" s="1178" t="s">
        <v>292</v>
      </c>
      <c r="N20" s="1178" t="s">
        <v>292</v>
      </c>
      <c r="O20" s="1177" t="s">
        <v>292</v>
      </c>
      <c r="P20" s="1178" t="s">
        <v>292</v>
      </c>
      <c r="Q20" s="1178" t="s">
        <v>292</v>
      </c>
      <c r="R20" s="1178" t="s">
        <v>292</v>
      </c>
      <c r="S20" s="1178" t="s">
        <v>292</v>
      </c>
      <c r="T20" s="1178" t="s">
        <v>292</v>
      </c>
      <c r="U20" s="1178" t="s">
        <v>292</v>
      </c>
      <c r="V20" s="1177" t="s">
        <v>292</v>
      </c>
      <c r="W20" s="1178" t="s">
        <v>292</v>
      </c>
    </row>
    <row r="21" spans="1:23" s="1087" customFormat="1" ht="12" customHeight="1">
      <c r="A21" s="1132"/>
      <c r="B21" s="1133">
        <v>18</v>
      </c>
      <c r="C21" s="1090" t="s">
        <v>780</v>
      </c>
      <c r="D21" s="1175">
        <v>3</v>
      </c>
      <c r="E21" s="1175">
        <v>1</v>
      </c>
      <c r="F21" s="1175">
        <v>5</v>
      </c>
      <c r="G21" s="1175">
        <v>4</v>
      </c>
      <c r="H21" s="1175">
        <v>13</v>
      </c>
      <c r="I21" s="1175" t="s">
        <v>808</v>
      </c>
      <c r="J21" s="1175"/>
      <c r="K21" s="1176">
        <v>0</v>
      </c>
      <c r="L21" s="1176">
        <v>0</v>
      </c>
      <c r="M21" s="1176">
        <v>1</v>
      </c>
      <c r="N21" s="1176">
        <v>3</v>
      </c>
      <c r="O21" s="1175">
        <v>4</v>
      </c>
      <c r="P21" s="1176" t="s">
        <v>808</v>
      </c>
      <c r="Q21" s="1176"/>
      <c r="R21" s="1176">
        <v>3</v>
      </c>
      <c r="S21" s="1176">
        <v>1</v>
      </c>
      <c r="T21" s="1176">
        <v>4</v>
      </c>
      <c r="U21" s="1176">
        <v>1</v>
      </c>
      <c r="V21" s="1175">
        <v>9</v>
      </c>
      <c r="W21" s="1176" t="s">
        <v>808</v>
      </c>
    </row>
    <row r="22" spans="1:23" s="1087" customFormat="1" ht="12" customHeight="1">
      <c r="A22" s="1132"/>
      <c r="B22" s="1133">
        <v>19</v>
      </c>
      <c r="C22" s="1090" t="s">
        <v>781</v>
      </c>
      <c r="D22" s="1175">
        <v>63</v>
      </c>
      <c r="E22" s="1175">
        <v>56</v>
      </c>
      <c r="F22" s="1175">
        <v>56</v>
      </c>
      <c r="G22" s="1175">
        <v>80</v>
      </c>
      <c r="H22" s="1175">
        <v>255</v>
      </c>
      <c r="I22" s="1175">
        <v>21</v>
      </c>
      <c r="J22" s="1175"/>
      <c r="K22" s="1176">
        <v>21</v>
      </c>
      <c r="L22" s="1176">
        <v>17</v>
      </c>
      <c r="M22" s="1176">
        <v>19</v>
      </c>
      <c r="N22" s="1176">
        <v>34</v>
      </c>
      <c r="O22" s="1175">
        <v>91</v>
      </c>
      <c r="P22" s="1176">
        <v>7</v>
      </c>
      <c r="Q22" s="1176"/>
      <c r="R22" s="1176">
        <v>42</v>
      </c>
      <c r="S22" s="1176">
        <v>39</v>
      </c>
      <c r="T22" s="1176">
        <v>37</v>
      </c>
      <c r="U22" s="1176">
        <v>46</v>
      </c>
      <c r="V22" s="1175">
        <v>164</v>
      </c>
      <c r="W22" s="1176">
        <v>14</v>
      </c>
    </row>
    <row r="23" spans="1:23" s="1087" customFormat="1" ht="12" customHeight="1">
      <c r="A23" s="1132"/>
      <c r="B23" s="1133">
        <v>20</v>
      </c>
      <c r="C23" s="1090" t="s">
        <v>782</v>
      </c>
      <c r="D23" s="1175">
        <v>4</v>
      </c>
      <c r="E23" s="1175">
        <v>0</v>
      </c>
      <c r="F23" s="1175">
        <v>17</v>
      </c>
      <c r="G23" s="1175">
        <v>0</v>
      </c>
      <c r="H23" s="1175">
        <v>21</v>
      </c>
      <c r="I23" s="1175">
        <v>10</v>
      </c>
      <c r="J23" s="1175"/>
      <c r="K23" s="1176">
        <v>1</v>
      </c>
      <c r="L23" s="1176">
        <v>0</v>
      </c>
      <c r="M23" s="1176">
        <v>2</v>
      </c>
      <c r="N23" s="1176">
        <v>0</v>
      </c>
      <c r="O23" s="1175">
        <v>3</v>
      </c>
      <c r="P23" s="1176">
        <v>3</v>
      </c>
      <c r="Q23" s="1176"/>
      <c r="R23" s="1176">
        <v>3</v>
      </c>
      <c r="S23" s="1176">
        <v>0</v>
      </c>
      <c r="T23" s="1176">
        <v>15</v>
      </c>
      <c r="U23" s="1176">
        <v>0</v>
      </c>
      <c r="V23" s="1175">
        <v>18</v>
      </c>
      <c r="W23" s="1176">
        <v>7</v>
      </c>
    </row>
    <row r="24" spans="1:23" s="1087" customFormat="1" ht="12" customHeight="1">
      <c r="A24" s="1132"/>
      <c r="B24" s="1133">
        <v>21</v>
      </c>
      <c r="C24" s="1090" t="s">
        <v>783</v>
      </c>
      <c r="D24" s="1175">
        <v>52</v>
      </c>
      <c r="E24" s="1175">
        <v>10</v>
      </c>
      <c r="F24" s="1175">
        <v>14</v>
      </c>
      <c r="G24" s="1175">
        <v>7</v>
      </c>
      <c r="H24" s="1175">
        <v>83</v>
      </c>
      <c r="I24" s="1175" t="s">
        <v>808</v>
      </c>
      <c r="J24" s="1175"/>
      <c r="K24" s="1176">
        <v>22</v>
      </c>
      <c r="L24" s="1176">
        <v>1</v>
      </c>
      <c r="M24" s="1176">
        <v>3</v>
      </c>
      <c r="N24" s="1176">
        <v>4</v>
      </c>
      <c r="O24" s="1175">
        <v>30</v>
      </c>
      <c r="P24" s="1176" t="s">
        <v>808</v>
      </c>
      <c r="Q24" s="1176"/>
      <c r="R24" s="1176">
        <v>30</v>
      </c>
      <c r="S24" s="1176">
        <v>9</v>
      </c>
      <c r="T24" s="1176">
        <v>11</v>
      </c>
      <c r="U24" s="1176">
        <v>3</v>
      </c>
      <c r="V24" s="1175">
        <v>53</v>
      </c>
      <c r="W24" s="1176" t="s">
        <v>808</v>
      </c>
    </row>
    <row r="25" spans="1:23" s="1087" customFormat="1" ht="12" customHeight="1">
      <c r="A25" s="1132"/>
      <c r="B25" s="1133">
        <v>22</v>
      </c>
      <c r="C25" s="1090" t="s">
        <v>784</v>
      </c>
      <c r="D25" s="1177" t="s">
        <v>292</v>
      </c>
      <c r="E25" s="1177" t="s">
        <v>292</v>
      </c>
      <c r="F25" s="1177" t="s">
        <v>292</v>
      </c>
      <c r="G25" s="1177" t="s">
        <v>292</v>
      </c>
      <c r="H25" s="1177" t="s">
        <v>292</v>
      </c>
      <c r="I25" s="1177" t="s">
        <v>292</v>
      </c>
      <c r="J25" s="1175"/>
      <c r="K25" s="1178" t="s">
        <v>292</v>
      </c>
      <c r="L25" s="1178" t="s">
        <v>292</v>
      </c>
      <c r="M25" s="1178" t="s">
        <v>292</v>
      </c>
      <c r="N25" s="1178" t="s">
        <v>292</v>
      </c>
      <c r="O25" s="1177" t="s">
        <v>292</v>
      </c>
      <c r="P25" s="1178" t="s">
        <v>292</v>
      </c>
      <c r="Q25" s="1176"/>
      <c r="R25" s="1178" t="s">
        <v>292</v>
      </c>
      <c r="S25" s="1178" t="s">
        <v>292</v>
      </c>
      <c r="T25" s="1178" t="s">
        <v>292</v>
      </c>
      <c r="U25" s="1178" t="s">
        <v>292</v>
      </c>
      <c r="V25" s="1177" t="s">
        <v>292</v>
      </c>
      <c r="W25" s="1178" t="s">
        <v>292</v>
      </c>
    </row>
    <row r="26" spans="1:23" s="1087" customFormat="1" ht="12" customHeight="1">
      <c r="A26" s="1132"/>
      <c r="B26" s="1133">
        <v>23</v>
      </c>
      <c r="C26" s="1090" t="s">
        <v>785</v>
      </c>
      <c r="D26" s="1175">
        <v>122</v>
      </c>
      <c r="E26" s="1175">
        <v>53</v>
      </c>
      <c r="F26" s="1175">
        <v>57</v>
      </c>
      <c r="G26" s="1175">
        <v>11</v>
      </c>
      <c r="H26" s="1175">
        <v>243</v>
      </c>
      <c r="I26" s="1175" t="s">
        <v>808</v>
      </c>
      <c r="J26" s="1175"/>
      <c r="K26" s="1176">
        <v>44</v>
      </c>
      <c r="L26" s="1176">
        <v>17</v>
      </c>
      <c r="M26" s="1176">
        <v>22</v>
      </c>
      <c r="N26" s="1176">
        <v>5</v>
      </c>
      <c r="O26" s="1175">
        <v>88</v>
      </c>
      <c r="P26" s="1176" t="s">
        <v>808</v>
      </c>
      <c r="Q26" s="1176"/>
      <c r="R26" s="1176">
        <v>78</v>
      </c>
      <c r="S26" s="1176">
        <v>36</v>
      </c>
      <c r="T26" s="1176">
        <v>35</v>
      </c>
      <c r="U26" s="1176">
        <v>6</v>
      </c>
      <c r="V26" s="1175">
        <v>155</v>
      </c>
      <c r="W26" s="1176" t="s">
        <v>808</v>
      </c>
    </row>
    <row r="27" spans="1:23" s="1087" customFormat="1" ht="12" customHeight="1">
      <c r="A27" s="1132"/>
      <c r="B27" s="1133">
        <v>24</v>
      </c>
      <c r="C27" s="1090" t="s">
        <v>786</v>
      </c>
      <c r="D27" s="1175">
        <v>16</v>
      </c>
      <c r="E27" s="1175">
        <v>15</v>
      </c>
      <c r="F27" s="1175">
        <v>11</v>
      </c>
      <c r="G27" s="1175">
        <v>10</v>
      </c>
      <c r="H27" s="1175">
        <v>52</v>
      </c>
      <c r="I27" s="1175" t="s">
        <v>767</v>
      </c>
      <c r="J27" s="1175"/>
      <c r="K27" s="1176">
        <v>5</v>
      </c>
      <c r="L27" s="1176">
        <v>8</v>
      </c>
      <c r="M27" s="1176">
        <v>4</v>
      </c>
      <c r="N27" s="1176">
        <v>4</v>
      </c>
      <c r="O27" s="1175">
        <v>21</v>
      </c>
      <c r="P27" s="1176" t="s">
        <v>767</v>
      </c>
      <c r="Q27" s="1176"/>
      <c r="R27" s="1176">
        <v>11</v>
      </c>
      <c r="S27" s="1176">
        <v>7</v>
      </c>
      <c r="T27" s="1176">
        <v>7</v>
      </c>
      <c r="U27" s="1176">
        <v>6</v>
      </c>
      <c r="V27" s="1175">
        <v>31</v>
      </c>
      <c r="W27" s="1176" t="s">
        <v>767</v>
      </c>
    </row>
    <row r="28" spans="1:23" s="1087" customFormat="1" ht="12" customHeight="1">
      <c r="A28" s="1132"/>
      <c r="B28" s="1133">
        <v>25</v>
      </c>
      <c r="C28" s="1090" t="s">
        <v>787</v>
      </c>
      <c r="D28" s="1175">
        <v>39</v>
      </c>
      <c r="E28" s="1175">
        <v>32</v>
      </c>
      <c r="F28" s="1175">
        <v>38</v>
      </c>
      <c r="G28" s="1175">
        <v>34</v>
      </c>
      <c r="H28" s="1175">
        <v>143</v>
      </c>
      <c r="I28" s="1175" t="s">
        <v>767</v>
      </c>
      <c r="J28" s="1175"/>
      <c r="K28" s="1176">
        <v>11</v>
      </c>
      <c r="L28" s="1176">
        <v>8</v>
      </c>
      <c r="M28" s="1176">
        <v>10</v>
      </c>
      <c r="N28" s="1176">
        <v>13</v>
      </c>
      <c r="O28" s="1175">
        <v>42</v>
      </c>
      <c r="P28" s="1176" t="s">
        <v>767</v>
      </c>
      <c r="Q28" s="1176"/>
      <c r="R28" s="1176">
        <v>28</v>
      </c>
      <c r="S28" s="1176">
        <v>24</v>
      </c>
      <c r="T28" s="1176">
        <v>28</v>
      </c>
      <c r="U28" s="1176">
        <v>21</v>
      </c>
      <c r="V28" s="1175">
        <v>101</v>
      </c>
      <c r="W28" s="1176" t="s">
        <v>767</v>
      </c>
    </row>
    <row r="29" spans="1:23" s="1087" customFormat="1" ht="12" customHeight="1">
      <c r="A29" s="1132"/>
      <c r="B29" s="1133">
        <v>26</v>
      </c>
      <c r="C29" s="1090" t="s">
        <v>788</v>
      </c>
      <c r="D29" s="1175">
        <v>0</v>
      </c>
      <c r="E29" s="1175">
        <v>0</v>
      </c>
      <c r="F29" s="1175">
        <v>3</v>
      </c>
      <c r="G29" s="1175">
        <v>3</v>
      </c>
      <c r="H29" s="1175">
        <v>6</v>
      </c>
      <c r="I29" s="1175" t="s">
        <v>763</v>
      </c>
      <c r="J29" s="1175"/>
      <c r="K29" s="1176">
        <v>0</v>
      </c>
      <c r="L29" s="1176">
        <v>0</v>
      </c>
      <c r="M29" s="1176">
        <v>2</v>
      </c>
      <c r="N29" s="1176">
        <v>0</v>
      </c>
      <c r="O29" s="1175">
        <v>2</v>
      </c>
      <c r="P29" s="1176" t="s">
        <v>763</v>
      </c>
      <c r="Q29" s="1176"/>
      <c r="R29" s="1176">
        <v>0</v>
      </c>
      <c r="S29" s="1176">
        <v>0</v>
      </c>
      <c r="T29" s="1176">
        <v>1</v>
      </c>
      <c r="U29" s="1176">
        <v>3</v>
      </c>
      <c r="V29" s="1175">
        <v>4</v>
      </c>
      <c r="W29" s="1176" t="s">
        <v>763</v>
      </c>
    </row>
    <row r="30" spans="1:23" s="1087" customFormat="1" ht="12" customHeight="1">
      <c r="A30" s="1132"/>
      <c r="B30" s="1133">
        <v>27</v>
      </c>
      <c r="C30" s="1090" t="s">
        <v>789</v>
      </c>
      <c r="D30" s="1175">
        <v>81</v>
      </c>
      <c r="E30" s="1175">
        <v>30</v>
      </c>
      <c r="F30" s="1175">
        <v>29</v>
      </c>
      <c r="G30" s="1175">
        <v>20</v>
      </c>
      <c r="H30" s="1175">
        <v>160</v>
      </c>
      <c r="I30" s="1175" t="s">
        <v>808</v>
      </c>
      <c r="J30" s="1175"/>
      <c r="K30" s="1176">
        <v>27</v>
      </c>
      <c r="L30" s="1176">
        <v>1</v>
      </c>
      <c r="M30" s="1176">
        <v>3</v>
      </c>
      <c r="N30" s="1176">
        <v>9</v>
      </c>
      <c r="O30" s="1175">
        <v>40</v>
      </c>
      <c r="P30" s="1176" t="s">
        <v>808</v>
      </c>
      <c r="Q30" s="1176"/>
      <c r="R30" s="1176">
        <v>54</v>
      </c>
      <c r="S30" s="1176">
        <v>29</v>
      </c>
      <c r="T30" s="1176">
        <v>26</v>
      </c>
      <c r="U30" s="1176">
        <v>11</v>
      </c>
      <c r="V30" s="1175">
        <v>120</v>
      </c>
      <c r="W30" s="1176" t="s">
        <v>808</v>
      </c>
    </row>
    <row r="31" spans="1:23" s="1087" customFormat="1" ht="12" customHeight="1">
      <c r="A31" s="1132"/>
      <c r="B31" s="1133">
        <v>28</v>
      </c>
      <c r="C31" s="1090" t="s">
        <v>791</v>
      </c>
      <c r="D31" s="1175">
        <v>43</v>
      </c>
      <c r="E31" s="1175">
        <v>11</v>
      </c>
      <c r="F31" s="1175">
        <v>5</v>
      </c>
      <c r="G31" s="1175">
        <v>1</v>
      </c>
      <c r="H31" s="1175">
        <v>60</v>
      </c>
      <c r="I31" s="1175" t="s">
        <v>808</v>
      </c>
      <c r="J31" s="1175"/>
      <c r="K31" s="1176">
        <v>8</v>
      </c>
      <c r="L31" s="1176">
        <v>6</v>
      </c>
      <c r="M31" s="1176">
        <v>1</v>
      </c>
      <c r="N31" s="1176">
        <v>0</v>
      </c>
      <c r="O31" s="1175">
        <v>15</v>
      </c>
      <c r="P31" s="1176" t="s">
        <v>808</v>
      </c>
      <c r="Q31" s="1176"/>
      <c r="R31" s="1176">
        <v>35</v>
      </c>
      <c r="S31" s="1176">
        <v>5</v>
      </c>
      <c r="T31" s="1176">
        <v>4</v>
      </c>
      <c r="U31" s="1176">
        <v>1</v>
      </c>
      <c r="V31" s="1175">
        <v>45</v>
      </c>
      <c r="W31" s="1176" t="s">
        <v>808</v>
      </c>
    </row>
    <row r="32" spans="1:23" s="1087" customFormat="1" ht="12" customHeight="1">
      <c r="A32" s="1132"/>
      <c r="B32" s="1133">
        <v>29</v>
      </c>
      <c r="C32" s="1090" t="s">
        <v>792</v>
      </c>
      <c r="D32" s="1175">
        <v>28</v>
      </c>
      <c r="E32" s="1175">
        <v>23</v>
      </c>
      <c r="F32" s="1175">
        <v>17</v>
      </c>
      <c r="G32" s="1175">
        <v>18</v>
      </c>
      <c r="H32" s="1175">
        <v>86</v>
      </c>
      <c r="I32" s="1175" t="s">
        <v>808</v>
      </c>
      <c r="J32" s="1175"/>
      <c r="K32" s="1176">
        <v>9</v>
      </c>
      <c r="L32" s="1176">
        <v>6</v>
      </c>
      <c r="M32" s="1176">
        <v>5</v>
      </c>
      <c r="N32" s="1176">
        <v>12</v>
      </c>
      <c r="O32" s="1175">
        <v>32</v>
      </c>
      <c r="P32" s="1176" t="s">
        <v>808</v>
      </c>
      <c r="Q32" s="1176"/>
      <c r="R32" s="1176">
        <v>19</v>
      </c>
      <c r="S32" s="1176">
        <v>17</v>
      </c>
      <c r="T32" s="1176">
        <v>12</v>
      </c>
      <c r="U32" s="1176">
        <v>6</v>
      </c>
      <c r="V32" s="1175">
        <v>54</v>
      </c>
      <c r="W32" s="1176" t="s">
        <v>808</v>
      </c>
    </row>
    <row r="33" spans="1:23" s="1087" customFormat="1" ht="12" customHeight="1">
      <c r="A33" s="1132"/>
      <c r="B33" s="1133">
        <v>30</v>
      </c>
      <c r="C33" s="1090" t="s">
        <v>793</v>
      </c>
      <c r="D33" s="1175">
        <v>34</v>
      </c>
      <c r="E33" s="1175">
        <v>17</v>
      </c>
      <c r="F33" s="1175">
        <v>17</v>
      </c>
      <c r="G33" s="1175">
        <v>1</v>
      </c>
      <c r="H33" s="1175">
        <v>69</v>
      </c>
      <c r="I33" s="1175" t="s">
        <v>808</v>
      </c>
      <c r="J33" s="1175"/>
      <c r="K33" s="1176">
        <v>9</v>
      </c>
      <c r="L33" s="1176">
        <v>6</v>
      </c>
      <c r="M33" s="1176">
        <v>7</v>
      </c>
      <c r="N33" s="1176">
        <v>1</v>
      </c>
      <c r="O33" s="1175">
        <v>23</v>
      </c>
      <c r="P33" s="1176" t="s">
        <v>808</v>
      </c>
      <c r="Q33" s="1176"/>
      <c r="R33" s="1176">
        <v>25</v>
      </c>
      <c r="S33" s="1176">
        <v>11</v>
      </c>
      <c r="T33" s="1176">
        <v>10</v>
      </c>
      <c r="U33" s="1176">
        <v>0</v>
      </c>
      <c r="V33" s="1175">
        <v>46</v>
      </c>
      <c r="W33" s="1176" t="s">
        <v>808</v>
      </c>
    </row>
    <row r="34" spans="1:23" s="1087" customFormat="1" ht="12" customHeight="1">
      <c r="A34" s="1132"/>
      <c r="B34" s="1133">
        <v>31</v>
      </c>
      <c r="C34" s="1090" t="s">
        <v>794</v>
      </c>
      <c r="D34" s="1175">
        <v>9</v>
      </c>
      <c r="E34" s="1175">
        <v>10</v>
      </c>
      <c r="F34" s="1175">
        <v>1</v>
      </c>
      <c r="G34" s="1175">
        <v>0</v>
      </c>
      <c r="H34" s="1175">
        <v>20</v>
      </c>
      <c r="I34" s="1175">
        <v>31</v>
      </c>
      <c r="J34" s="1175"/>
      <c r="K34" s="1176">
        <v>3</v>
      </c>
      <c r="L34" s="1176">
        <v>2</v>
      </c>
      <c r="M34" s="1176">
        <v>0</v>
      </c>
      <c r="N34" s="1176">
        <v>0</v>
      </c>
      <c r="O34" s="1175">
        <v>5</v>
      </c>
      <c r="P34" s="1176">
        <v>8</v>
      </c>
      <c r="Q34" s="1176"/>
      <c r="R34" s="1176">
        <v>6</v>
      </c>
      <c r="S34" s="1176">
        <v>8</v>
      </c>
      <c r="T34" s="1176">
        <v>1</v>
      </c>
      <c r="U34" s="1176">
        <v>0</v>
      </c>
      <c r="V34" s="1175">
        <v>15</v>
      </c>
      <c r="W34" s="1176">
        <v>23</v>
      </c>
    </row>
    <row r="35" spans="1:23" s="1087" customFormat="1" ht="12" customHeight="1">
      <c r="A35" s="1132"/>
      <c r="B35" s="1133">
        <v>32</v>
      </c>
      <c r="C35" s="1090" t="s">
        <v>795</v>
      </c>
      <c r="D35" s="1175">
        <v>14</v>
      </c>
      <c r="E35" s="1175">
        <v>14</v>
      </c>
      <c r="F35" s="1175">
        <v>35</v>
      </c>
      <c r="G35" s="1175">
        <v>7</v>
      </c>
      <c r="H35" s="1175">
        <v>70</v>
      </c>
      <c r="I35" s="1175" t="s">
        <v>767</v>
      </c>
      <c r="J35" s="1175"/>
      <c r="K35" s="1176">
        <v>11</v>
      </c>
      <c r="L35" s="1176">
        <v>5</v>
      </c>
      <c r="M35" s="1176">
        <v>11</v>
      </c>
      <c r="N35" s="1176">
        <v>0</v>
      </c>
      <c r="O35" s="1175">
        <v>27</v>
      </c>
      <c r="P35" s="1176" t="s">
        <v>767</v>
      </c>
      <c r="Q35" s="1176"/>
      <c r="R35" s="1176">
        <v>3</v>
      </c>
      <c r="S35" s="1176">
        <v>9</v>
      </c>
      <c r="T35" s="1176">
        <v>24</v>
      </c>
      <c r="U35" s="1176">
        <v>7</v>
      </c>
      <c r="V35" s="1175">
        <v>43</v>
      </c>
      <c r="W35" s="1176" t="s">
        <v>767</v>
      </c>
    </row>
    <row r="36" spans="1:23" s="1087" customFormat="1" ht="13.5" customHeight="1" thickBot="1">
      <c r="A36" s="1132"/>
      <c r="B36" s="1136">
        <v>33</v>
      </c>
      <c r="C36" s="1095" t="s">
        <v>796</v>
      </c>
      <c r="D36" s="1179" t="s">
        <v>25</v>
      </c>
      <c r="E36" s="1179">
        <v>0</v>
      </c>
      <c r="F36" s="1179" t="s">
        <v>25</v>
      </c>
      <c r="G36" s="1179" t="s">
        <v>25</v>
      </c>
      <c r="H36" s="1179">
        <v>0</v>
      </c>
      <c r="I36" s="1179">
        <v>2</v>
      </c>
      <c r="J36" s="1179"/>
      <c r="K36" s="1180" t="s">
        <v>25</v>
      </c>
      <c r="L36" s="1180" t="s">
        <v>25</v>
      </c>
      <c r="M36" s="1180" t="s">
        <v>25</v>
      </c>
      <c r="N36" s="1180" t="s">
        <v>25</v>
      </c>
      <c r="O36" s="1179" t="s">
        <v>25</v>
      </c>
      <c r="P36" s="1180">
        <v>0</v>
      </c>
      <c r="Q36" s="1180"/>
      <c r="R36" s="1180" t="s">
        <v>25</v>
      </c>
      <c r="S36" s="1180">
        <v>0</v>
      </c>
      <c r="T36" s="1180" t="s">
        <v>25</v>
      </c>
      <c r="U36" s="1180" t="s">
        <v>25</v>
      </c>
      <c r="V36" s="1179">
        <v>0</v>
      </c>
      <c r="W36" s="1180">
        <v>2</v>
      </c>
    </row>
    <row r="37" spans="1:23" s="1093" customFormat="1" ht="15.75" customHeight="1" thickBot="1">
      <c r="A37" s="1132"/>
      <c r="B37" s="1139"/>
      <c r="C37" s="1140" t="s">
        <v>797</v>
      </c>
      <c r="D37" s="1181">
        <f>SUM(D4:D36)</f>
        <v>639</v>
      </c>
      <c r="E37" s="1181">
        <f>SUM(E4:E36)</f>
        <v>367</v>
      </c>
      <c r="F37" s="1181">
        <f>SUM(F4:F36)</f>
        <v>428</v>
      </c>
      <c r="G37" s="1181">
        <f>SUM(G4:G36)</f>
        <v>419</v>
      </c>
      <c r="H37" s="1181">
        <f>SUM(H4:H36)</f>
        <v>1854</v>
      </c>
      <c r="I37" s="1181" t="s">
        <v>767</v>
      </c>
      <c r="J37" s="1181"/>
      <c r="K37" s="1181">
        <f>SUM(K4:K36)</f>
        <v>211</v>
      </c>
      <c r="L37" s="1181">
        <f>SUM(L4:L36)</f>
        <v>101</v>
      </c>
      <c r="M37" s="1181">
        <f>SUM(M4:M36)</f>
        <v>147</v>
      </c>
      <c r="N37" s="1181">
        <f>SUM(N4:N36)</f>
        <v>179</v>
      </c>
      <c r="O37" s="1181">
        <f>SUM(O4:O36)</f>
        <v>638</v>
      </c>
      <c r="P37" s="1181" t="s">
        <v>767</v>
      </c>
      <c r="Q37" s="1181"/>
      <c r="R37" s="1181">
        <f>SUM(R4:R36)</f>
        <v>428</v>
      </c>
      <c r="S37" s="1181">
        <f>SUM(S4:S36)</f>
        <v>266</v>
      </c>
      <c r="T37" s="1181">
        <f>SUM(T4:T36)</f>
        <v>281</v>
      </c>
      <c r="U37" s="1181">
        <f>SUM(U4:U36)</f>
        <v>241</v>
      </c>
      <c r="V37" s="1181">
        <f>SUM(V4:V36)</f>
        <v>1216</v>
      </c>
      <c r="W37" s="1181" t="s">
        <v>767</v>
      </c>
    </row>
    <row r="38" spans="1:23" s="1093" customFormat="1" ht="12" customHeight="1">
      <c r="A38" s="1132"/>
      <c r="B38" s="1142">
        <v>34</v>
      </c>
      <c r="C38" s="1143" t="s">
        <v>798</v>
      </c>
      <c r="D38" s="1182">
        <v>0</v>
      </c>
      <c r="E38" s="1182">
        <v>0</v>
      </c>
      <c r="F38" s="1182">
        <v>0</v>
      </c>
      <c r="G38" s="1182">
        <v>0</v>
      </c>
      <c r="H38" s="1182">
        <v>0</v>
      </c>
      <c r="I38" s="1182">
        <v>25</v>
      </c>
      <c r="J38" s="1182"/>
      <c r="K38" s="1183">
        <v>0</v>
      </c>
      <c r="L38" s="1183">
        <v>0</v>
      </c>
      <c r="M38" s="1183">
        <v>0</v>
      </c>
      <c r="N38" s="1183">
        <v>0</v>
      </c>
      <c r="O38" s="1182">
        <v>0</v>
      </c>
      <c r="P38" s="1183">
        <v>10</v>
      </c>
      <c r="Q38" s="1183"/>
      <c r="R38" s="1183">
        <v>0</v>
      </c>
      <c r="S38" s="1183">
        <v>0</v>
      </c>
      <c r="T38" s="1183">
        <v>0</v>
      </c>
      <c r="U38" s="1183">
        <v>0</v>
      </c>
      <c r="V38" s="1182">
        <v>0</v>
      </c>
      <c r="W38" s="1183">
        <v>15</v>
      </c>
    </row>
    <row r="39" spans="1:23" s="1093" customFormat="1" ht="12" customHeight="1" thickBot="1">
      <c r="A39" s="1132"/>
      <c r="B39" s="1146">
        <v>35</v>
      </c>
      <c r="C39" s="1147" t="s">
        <v>30</v>
      </c>
      <c r="D39" s="1184">
        <v>242</v>
      </c>
      <c r="E39" s="1184">
        <v>187</v>
      </c>
      <c r="F39" s="1184">
        <v>120</v>
      </c>
      <c r="G39" s="1184">
        <v>179</v>
      </c>
      <c r="H39" s="1184">
        <v>728</v>
      </c>
      <c r="I39" s="1184">
        <v>669</v>
      </c>
      <c r="J39" s="1184"/>
      <c r="K39" s="1185">
        <v>100</v>
      </c>
      <c r="L39" s="1185">
        <v>59</v>
      </c>
      <c r="M39" s="1185">
        <v>37</v>
      </c>
      <c r="N39" s="1185">
        <v>76</v>
      </c>
      <c r="O39" s="1184">
        <v>272</v>
      </c>
      <c r="P39" s="1185">
        <v>235</v>
      </c>
      <c r="Q39" s="1185"/>
      <c r="R39" s="1185">
        <v>142</v>
      </c>
      <c r="S39" s="1185">
        <v>128</v>
      </c>
      <c r="T39" s="1185">
        <v>83</v>
      </c>
      <c r="U39" s="1185">
        <v>103</v>
      </c>
      <c r="V39" s="1184">
        <v>456</v>
      </c>
      <c r="W39" s="1185">
        <v>434</v>
      </c>
    </row>
    <row r="40" spans="1:23" s="1093" customFormat="1" ht="20.25" customHeight="1" thickBot="1" thickTop="1">
      <c r="A40" s="1132"/>
      <c r="B40" s="1150"/>
      <c r="C40" s="1150" t="s">
        <v>799</v>
      </c>
      <c r="D40" s="1186">
        <f>D37+D38+D39</f>
        <v>881</v>
      </c>
      <c r="E40" s="1186">
        <f>E37+E38+E39</f>
        <v>554</v>
      </c>
      <c r="F40" s="1186">
        <f>F37+F38+F39</f>
        <v>548</v>
      </c>
      <c r="G40" s="1186">
        <f>G37+G38+G39</f>
        <v>598</v>
      </c>
      <c r="H40" s="1186">
        <f>H37+H38+H39</f>
        <v>2582</v>
      </c>
      <c r="I40" s="1186" t="s">
        <v>767</v>
      </c>
      <c r="J40" s="1186"/>
      <c r="K40" s="1186">
        <f>K37+K38+K39</f>
        <v>311</v>
      </c>
      <c r="L40" s="1186">
        <f>L37+L38+L39</f>
        <v>160</v>
      </c>
      <c r="M40" s="1186">
        <f>M37+M38+M39</f>
        <v>184</v>
      </c>
      <c r="N40" s="1186">
        <f>N37+N38+N39</f>
        <v>255</v>
      </c>
      <c r="O40" s="1186">
        <f>O37+O38+O39</f>
        <v>910</v>
      </c>
      <c r="P40" s="1186" t="s">
        <v>767</v>
      </c>
      <c r="Q40" s="1186"/>
      <c r="R40" s="1186">
        <f>R37+R38+R39</f>
        <v>570</v>
      </c>
      <c r="S40" s="1186">
        <f>S37+S38+S39</f>
        <v>394</v>
      </c>
      <c r="T40" s="1186">
        <f>T37+T38+T39</f>
        <v>364</v>
      </c>
      <c r="U40" s="1186">
        <f>U37+U38+U39</f>
        <v>344</v>
      </c>
      <c r="V40" s="1186">
        <f>V37+V38+V39</f>
        <v>1672</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spans="2:23" s="1108" customFormat="1" ht="11.25">
      <c r="B42" s="1108" t="s">
        <v>809</v>
      </c>
      <c r="D42" s="1111"/>
      <c r="E42" s="1111"/>
      <c r="F42" s="1111"/>
      <c r="G42" s="1111"/>
      <c r="H42" s="1111"/>
      <c r="I42" s="1111"/>
      <c r="J42" s="1111"/>
      <c r="K42" s="1110"/>
      <c r="L42" s="1110"/>
      <c r="M42" s="1110"/>
      <c r="N42" s="1110"/>
      <c r="O42" s="1110"/>
      <c r="P42" s="1110"/>
      <c r="Q42" s="1110"/>
      <c r="R42" s="1111"/>
      <c r="S42" s="1111"/>
      <c r="T42" s="1111"/>
      <c r="U42" s="1111"/>
      <c r="V42" s="1111"/>
      <c r="W42" s="1111"/>
    </row>
    <row r="43" spans="4:23" s="1118" customFormat="1" ht="11.25">
      <c r="D43" s="1188"/>
      <c r="E43" s="1188"/>
      <c r="F43" s="1188"/>
      <c r="G43" s="1188"/>
      <c r="H43" s="1188"/>
      <c r="I43" s="1188"/>
      <c r="J43" s="1188"/>
      <c r="K43" s="1189"/>
      <c r="L43" s="1189"/>
      <c r="M43" s="1189"/>
      <c r="N43" s="1189"/>
      <c r="O43" s="1189"/>
      <c r="P43" s="1189"/>
      <c r="Q43" s="1189"/>
      <c r="R43" s="1188"/>
      <c r="S43" s="1188"/>
      <c r="T43" s="1188"/>
      <c r="U43" s="1188"/>
      <c r="V43" s="1188"/>
      <c r="W43" s="1188"/>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W43"/>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077" customWidth="1"/>
    <col min="10" max="10" width="1.12109375" style="1077" customWidth="1"/>
    <col min="11" max="16" width="6.75390625" style="1198" customWidth="1"/>
    <col min="17" max="17" width="1.12109375" style="1198" customWidth="1"/>
    <col min="18" max="22" width="6.75390625" style="1077" customWidth="1"/>
    <col min="23" max="23" width="6.125" style="1077" customWidth="1"/>
    <col min="24" max="16384" width="9.00390625" style="1077" customWidth="1"/>
  </cols>
  <sheetData>
    <row r="1" spans="1:23" s="1070" customFormat="1" ht="18.75" customHeight="1" thickBot="1">
      <c r="A1" s="1114" t="s">
        <v>810</v>
      </c>
      <c r="B1" s="1115"/>
      <c r="C1" s="1115"/>
      <c r="D1" s="1115"/>
      <c r="E1" s="1115"/>
      <c r="F1" s="1115"/>
      <c r="G1" s="1115"/>
      <c r="H1" s="1115"/>
      <c r="I1" s="1115"/>
      <c r="J1" s="1115"/>
      <c r="K1" s="1190"/>
      <c r="L1" s="1190"/>
      <c r="M1" s="1190"/>
      <c r="N1" s="1190"/>
      <c r="O1" s="1190"/>
      <c r="P1" s="1190"/>
      <c r="Q1" s="1190"/>
      <c r="R1" s="1115"/>
      <c r="S1" s="1115"/>
      <c r="T1" s="1115"/>
      <c r="U1" s="1115"/>
      <c r="V1" s="1115"/>
      <c r="W1" s="1115"/>
    </row>
    <row r="2" spans="1:23" ht="15.75" customHeight="1">
      <c r="A2" s="1118"/>
      <c r="B2" s="1119"/>
      <c r="C2" s="1118"/>
      <c r="D2" s="1191"/>
      <c r="E2" s="1191"/>
      <c r="F2" s="1191" t="s">
        <v>687</v>
      </c>
      <c r="G2" s="1191"/>
      <c r="H2" s="1191"/>
      <c r="I2" s="1191"/>
      <c r="J2" s="1192"/>
      <c r="K2" s="1193"/>
      <c r="L2" s="1193"/>
      <c r="M2" s="1193" t="s">
        <v>298</v>
      </c>
      <c r="N2" s="1193"/>
      <c r="O2" s="1193"/>
      <c r="P2" s="1193"/>
      <c r="Q2" s="1194"/>
      <c r="R2" s="1191"/>
      <c r="S2" s="1191"/>
      <c r="T2" s="1191" t="s">
        <v>299</v>
      </c>
      <c r="U2" s="1191"/>
      <c r="V2" s="1191"/>
      <c r="W2" s="1191"/>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54">
        <f>IF('受診者数'!D4=0,"-",IF('未処置歯ありの者の数'!D4="-","-",'未処置歯ありの者の数'!D4/'受診者数'!D4*100))</f>
        <v>12.5</v>
      </c>
      <c r="E4" s="1154">
        <f>IF('受診者数'!E4=0,"-",IF('未処置歯ありの者の数'!E4="-","-",'未処置歯ありの者の数'!E4/'受診者数'!E4*100))</f>
        <v>0</v>
      </c>
      <c r="F4" s="1154">
        <f>IF('受診者数'!F4=0,"-",IF('未処置歯ありの者の数'!F4="-","-",'未処置歯ありの者の数'!F4/'受診者数'!F4*100))</f>
        <v>100</v>
      </c>
      <c r="G4" s="1154">
        <f>IF('受診者数'!G4=0,"-",IF('未処置歯ありの者の数'!G4="-","-",'未処置歯ありの者の数'!G4/'受診者数'!G4*100))</f>
        <v>50</v>
      </c>
      <c r="H4" s="1154">
        <f>IF('受診者数'!H4=0,"-",IF('未処置歯ありの者の数'!H4="-","-",'未処置歯ありの者の数'!H4/'受診者数'!H4*100))</f>
        <v>25</v>
      </c>
      <c r="I4" s="1154">
        <f>IF('受診者数'!I4=0,"-",IF('未処置歯ありの者の数'!I4="-","-",'未処置歯ありの者の数'!I4/'受診者数'!I4*100))</f>
        <v>10.989010989010989</v>
      </c>
      <c r="J4" s="1154"/>
      <c r="K4" s="1154">
        <f>IF('受診者数'!K4=0,"-",IF('未処置歯ありの者の数'!K4="-","-",'未処置歯ありの者の数'!K4/'受診者数'!K4*100))</f>
        <v>0</v>
      </c>
      <c r="L4" s="1154">
        <f>IF('受診者数'!L4=0,"-",IF('未処置歯ありの者の数'!L4="-","-",'未処置歯ありの者の数'!L4/'受診者数'!L4*100))</f>
        <v>0</v>
      </c>
      <c r="M4" s="1154">
        <f>IF('受診者数'!M4=0,"-",IF('未処置歯ありの者の数'!M4="-","-",'未処置歯ありの者の数'!M4/'受診者数'!M4*100))</f>
        <v>100</v>
      </c>
      <c r="N4" s="1154" t="str">
        <f>IF('受診者数'!N4=0,"-",IF('未処置歯ありの者の数'!N4="-","-",'未処置歯ありの者の数'!N4/'受診者数'!N4*100))</f>
        <v>-</v>
      </c>
      <c r="O4" s="1154">
        <f>IF('受診者数'!O4=0,"-",IF('未処置歯ありの者の数'!O4="-","-",'未処置歯ありの者の数'!O4/'受診者数'!O4*100))</f>
        <v>33.33333333333333</v>
      </c>
      <c r="P4" s="1154">
        <f>IF('受診者数'!P4=0,"-",IF('未処置歯ありの者の数'!P4="-","-",'未処置歯ありの者の数'!P4/'受診者数'!P4*100))</f>
        <v>10.81081081081081</v>
      </c>
      <c r="Q4" s="1154"/>
      <c r="R4" s="1154">
        <f>IF('受診者数'!R4=0,"-",IF('未処置歯ありの者の数'!R4="-","-",'未処置歯ありの者の数'!R4/'受診者数'!R4*100))</f>
        <v>14.285714285714285</v>
      </c>
      <c r="S4" s="1154" t="str">
        <f>IF('受診者数'!S4=0,"-",IF('未処置歯ありの者の数'!S4="-","-",'未処置歯ありの者の数'!S4/'受診者数'!S4*100))</f>
        <v>-</v>
      </c>
      <c r="T4" s="1154" t="str">
        <f>IF('受診者数'!T4=0,"-",IF('未処置歯ありの者の数'!T4="-","-",'未処置歯ありの者の数'!T4/'受診者数'!T4*100))</f>
        <v>-</v>
      </c>
      <c r="U4" s="1154">
        <f>IF('受診者数'!U4=0,"-",IF('未処置歯ありの者の数'!U4="-","-",'未処置歯ありの者の数'!U4/'受診者数'!U4*100))</f>
        <v>50</v>
      </c>
      <c r="V4" s="1154">
        <f>IF('受診者数'!V4=0,"-",IF('未処置歯ありの者の数'!V4="-","-",'未処置歯ありの者の数'!V4/'受診者数'!V4*100))</f>
        <v>22.22222222222222</v>
      </c>
      <c r="W4" s="1154">
        <f>IF('受診者数'!W4=0,"-",IF('未処置歯ありの者の数'!W4="-","-",'未処置歯ありの者の数'!W4/'受診者数'!W4*100))</f>
        <v>11.11111111111111</v>
      </c>
    </row>
    <row r="5" spans="1:23" s="1093" customFormat="1" ht="12" customHeight="1">
      <c r="A5" s="1132"/>
      <c r="B5" s="1133">
        <v>2</v>
      </c>
      <c r="C5" s="1090" t="s">
        <v>759</v>
      </c>
      <c r="D5" s="1156">
        <f>IF('受診者数'!D5=0,"-",IF('未処置歯ありの者の数'!D5="-","-",'未処置歯ありの者の数'!D5/'受診者数'!D5*100))</f>
        <v>0</v>
      </c>
      <c r="E5" s="1156" t="str">
        <f>IF('受診者数'!E5=0,"-",IF('未処置歯ありの者の数'!E5="-","-",'未処置歯ありの者の数'!E5/'受診者数'!E5*100))</f>
        <v>-</v>
      </c>
      <c r="F5" s="1156">
        <f>IF('受診者数'!F5=0,"-",IF('未処置歯ありの者の数'!F5="-","-",'未処置歯ありの者の数'!F5/'受診者数'!F5*100))</f>
        <v>0</v>
      </c>
      <c r="G5" s="1156">
        <f>IF('受診者数'!G5=0,"-",IF('未処置歯ありの者の数'!G5="-","-",'未処置歯ありの者の数'!G5/'受診者数'!G5*100))</f>
        <v>0</v>
      </c>
      <c r="H5" s="1156">
        <f>IF('受診者数'!H5=0,"-",IF('未処置歯ありの者の数'!H5="-","-",'未処置歯ありの者の数'!H5/'受診者数'!H5*100))</f>
        <v>20</v>
      </c>
      <c r="I5" s="1156">
        <f>IF('受診者数'!I5=0,"-",IF('未処置歯ありの者の数'!I5="-","-",'未処置歯ありの者の数'!I5/'受診者数'!I5*100))</f>
        <v>18.91891891891892</v>
      </c>
      <c r="J5" s="1156"/>
      <c r="K5" s="1156" t="str">
        <f>IF('受診者数'!K5=0,"-",IF('未処置歯ありの者の数'!K5="-","-",'未処置歯ありの者の数'!K5/'受診者数'!K5*100))</f>
        <v>-</v>
      </c>
      <c r="L5" s="1156" t="str">
        <f>IF('受診者数'!L5=0,"-",IF('未処置歯ありの者の数'!L5="-","-",'未処置歯ありの者の数'!L5/'受診者数'!L5*100))</f>
        <v>-</v>
      </c>
      <c r="M5" s="1156" t="str">
        <f>IF('受診者数'!M5=0,"-",IF('未処置歯ありの者の数'!M5="-","-",'未処置歯ありの者の数'!M5/'受診者数'!M5*100))</f>
        <v>-</v>
      </c>
      <c r="N5" s="1156" t="str">
        <f>IF('受診者数'!N5=0,"-",IF('未処置歯ありの者の数'!N5="-","-",'未処置歯ありの者の数'!N5/'受診者数'!N5*100))</f>
        <v>-</v>
      </c>
      <c r="O5" s="1156" t="str">
        <f>IF('受診者数'!O5=0,"-",IF('未処置歯ありの者の数'!O5="-","-",'未処置歯ありの者の数'!O5/'受診者数'!O5*100))</f>
        <v>-</v>
      </c>
      <c r="P5" s="1156">
        <f>IF('受診者数'!P5=0,"-",IF('未処置歯ありの者の数'!P5="-","-",'未処置歯ありの者の数'!P5/'受診者数'!P5*100))</f>
        <v>33.33333333333333</v>
      </c>
      <c r="Q5" s="1156"/>
      <c r="R5" s="1156">
        <f>IF('受診者数'!R5=0,"-",IF('未処置歯ありの者の数'!R5="-","-",'未処置歯ありの者の数'!R5/'受診者数'!R5*100))</f>
        <v>0</v>
      </c>
      <c r="S5" s="1156" t="str">
        <f>IF('受診者数'!S5=0,"-",IF('未処置歯ありの者の数'!S5="-","-",'未処置歯ありの者の数'!S5/'受診者数'!S5*100))</f>
        <v>-</v>
      </c>
      <c r="T5" s="1156">
        <f>IF('受診者数'!T5=0,"-",IF('未処置歯ありの者の数'!T5="-","-",'未処置歯ありの者の数'!T5/'受診者数'!T5*100))</f>
        <v>0</v>
      </c>
      <c r="U5" s="1156">
        <f>IF('受診者数'!U5=0,"-",IF('未処置歯ありの者の数'!U5="-","-",'未処置歯ありの者の数'!U5/'受診者数'!U5*100))</f>
        <v>50</v>
      </c>
      <c r="V5" s="1156">
        <f>IF('受診者数'!V5=0,"-",IF('未処置歯ありの者の数'!V5="-","-",'未処置歯ありの者の数'!V5/'受診者数'!V5*100))</f>
        <v>20</v>
      </c>
      <c r="W5" s="1156">
        <f>IF('受診者数'!W5=0,"-",IF('未処置歯ありの者の数'!W5="-","-",'未処置歯ありの者の数'!W5/'受診者数'!W5*100))</f>
        <v>16.129032258064516</v>
      </c>
    </row>
    <row r="6" spans="1:23" s="1093" customFormat="1" ht="12" customHeight="1">
      <c r="A6" s="1132"/>
      <c r="B6" s="1133">
        <v>3</v>
      </c>
      <c r="C6" s="1090" t="s">
        <v>760</v>
      </c>
      <c r="D6" s="1156">
        <f>IF('受診者数'!D6=0,"-",IF('未処置歯ありの者の数'!D6="-","-",'未処置歯ありの者の数'!D6/'受診者数'!D6*100))</f>
        <v>66.66666666666666</v>
      </c>
      <c r="E6" s="1156">
        <f>IF('受診者数'!E6=0,"-",IF('未処置歯ありの者の数'!E6="-","-",'未処置歯ありの者の数'!E6/'受診者数'!E6*100))</f>
        <v>14.285714285714285</v>
      </c>
      <c r="F6" s="1156">
        <f>IF('受診者数'!F6=0,"-",IF('未処置歯ありの者の数'!F6="-","-",'未処置歯ありの者の数'!F6/'受診者数'!F6*100))</f>
        <v>28.57142857142857</v>
      </c>
      <c r="G6" s="1156">
        <f>IF('受診者数'!G6=0,"-",IF('未処置歯ありの者の数'!G6="-","-",'未処置歯ありの者の数'!G6/'受診者数'!G6*100))</f>
        <v>25</v>
      </c>
      <c r="H6" s="1156">
        <f>IF('受診者数'!H6=0,"-",IF('未処置歯ありの者の数'!H6="-","-",'未処置歯ありの者の数'!H6/'受診者数'!H6*100))</f>
        <v>31.25</v>
      </c>
      <c r="I6" s="1156" t="str">
        <f>IF('受診者数'!I6=0,"-",IF('未処置歯ありの者の数'!I6="-","-",'未処置歯ありの者の数'!I6/'受診者数'!I6*100))</f>
        <v>-</v>
      </c>
      <c r="J6" s="1156"/>
      <c r="K6" s="1156">
        <f>IF('受診者数'!K6=0,"-",IF('未処置歯ありの者の数'!K6="-","-",'未処置歯ありの者の数'!K6/'受診者数'!K6*100))</f>
        <v>50</v>
      </c>
      <c r="L6" s="1156">
        <f>IF('受診者数'!L6=0,"-",IF('未処置歯ありの者の数'!L6="-","-",'未処置歯ありの者の数'!L6/'受診者数'!L6*100))</f>
        <v>50</v>
      </c>
      <c r="M6" s="1156">
        <f>IF('受診者数'!M6=0,"-",IF('未処置歯ありの者の数'!M6="-","-",'未処置歯ありの者の数'!M6/'受診者数'!M6*100))</f>
        <v>100</v>
      </c>
      <c r="N6" s="1156">
        <f>IF('受診者数'!N6=0,"-",IF('未処置歯ありの者の数'!N6="-","-",'未処置歯ありの者の数'!N6/'受診者数'!N6*100))</f>
        <v>25</v>
      </c>
      <c r="O6" s="1156">
        <f>IF('受診者数'!O6=0,"-",IF('未処置歯ありの者の数'!O6="-","-",'未処置歯ありの者の数'!O6/'受診者数'!O6*100))</f>
        <v>44.44444444444444</v>
      </c>
      <c r="P6" s="1156" t="str">
        <f>IF('受診者数'!P6=0,"-",IF('未処置歯ありの者の数'!P6="-","-",'未処置歯ありの者の数'!P6/'受診者数'!P6*100))</f>
        <v>-</v>
      </c>
      <c r="Q6" s="1156"/>
      <c r="R6" s="1156">
        <f>IF('受診者数'!R6=0,"-",IF('未処置歯ありの者の数'!R6="-","-",'未処置歯ありの者の数'!R6/'受診者数'!R6*100))</f>
        <v>75</v>
      </c>
      <c r="S6" s="1156">
        <f>IF('受診者数'!S6=0,"-",IF('未処置歯ありの者の数'!S6="-","-",'未処置歯ありの者の数'!S6/'受診者数'!S6*100))</f>
        <v>0</v>
      </c>
      <c r="T6" s="1156">
        <f>IF('受診者数'!T6=0,"-",IF('未処置歯ありの者の数'!T6="-","-",'未処置歯ありの者の数'!T6/'受診者数'!T6*100))</f>
        <v>16.666666666666664</v>
      </c>
      <c r="U6" s="1156">
        <f>IF('受診者数'!U6=0,"-",IF('未処置歯ありの者の数'!U6="-","-",'未処置歯ありの者の数'!U6/'受診者数'!U6*100))</f>
        <v>25</v>
      </c>
      <c r="V6" s="1156">
        <f>IF('受診者数'!V6=0,"-",IF('未処置歯ありの者の数'!V6="-","-",'未処置歯ありの者の数'!V6/'受診者数'!V6*100))</f>
        <v>26.08695652173913</v>
      </c>
      <c r="W6" s="1156" t="str">
        <f>IF('受診者数'!W6=0,"-",IF('未処置歯ありの者の数'!W6="-","-",'未処置歯ありの者の数'!W6/'受診者数'!W6*100))</f>
        <v>-</v>
      </c>
    </row>
    <row r="7" spans="1:23" s="1093" customFormat="1" ht="12" customHeight="1">
      <c r="A7" s="1132"/>
      <c r="B7" s="1133">
        <v>4</v>
      </c>
      <c r="C7" s="1090" t="s">
        <v>762</v>
      </c>
      <c r="D7" s="1156">
        <f>IF('受診者数'!D7=0,"-",IF('未処置歯ありの者の数'!D7="-","-",'未処置歯ありの者の数'!D7/'受診者数'!D7*100))</f>
        <v>16.666666666666664</v>
      </c>
      <c r="E7" s="1156">
        <f>IF('受診者数'!E7=0,"-",IF('未処置歯ありの者の数'!E7="-","-",'未処置歯ありの者の数'!E7/'受診者数'!E7*100))</f>
        <v>0</v>
      </c>
      <c r="F7" s="1156">
        <f>IF('受診者数'!F7=0,"-",IF('未処置歯ありの者の数'!F7="-","-",'未処置歯ありの者の数'!F7/'受診者数'!F7*100))</f>
        <v>20</v>
      </c>
      <c r="G7" s="1156" t="str">
        <f>IF('受診者数'!G7=0,"-",IF('未処置歯ありの者の数'!G7="-","-",'未処置歯ありの者の数'!G7/'受診者数'!G7*100))</f>
        <v>-</v>
      </c>
      <c r="H7" s="1156">
        <f>IF('受診者数'!H7=0,"-",IF('未処置歯ありの者の数'!H7="-","-",'未処置歯ありの者の数'!H7/'受診者数'!H7*100))</f>
        <v>15.151515151515152</v>
      </c>
      <c r="I7" s="1156" t="str">
        <f>IF('受診者数'!I7=0,"-",IF('未処置歯ありの者の数'!I7="-","-",'未処置歯ありの者の数'!I7/'受診者数'!I7*100))</f>
        <v>-</v>
      </c>
      <c r="J7" s="1156"/>
      <c r="K7" s="1156">
        <f>IF('受診者数'!K7=0,"-",IF('未処置歯ありの者の数'!K7="-","-",'未処置歯ありの者の数'!K7/'受診者数'!K7*100))</f>
        <v>20</v>
      </c>
      <c r="L7" s="1156">
        <f>IF('受診者数'!L7=0,"-",IF('未処置歯ありの者の数'!L7="-","-",'未処置歯ありの者の数'!L7/'受診者数'!L7*100))</f>
        <v>0</v>
      </c>
      <c r="M7" s="1156">
        <f>IF('受診者数'!M7=0,"-",IF('未処置歯ありの者の数'!M7="-","-",'未処置歯ありの者の数'!M7/'受診者数'!M7*100))</f>
        <v>0</v>
      </c>
      <c r="N7" s="1156" t="str">
        <f>IF('受診者数'!N7=0,"-",IF('未処置歯ありの者の数'!N7="-","-",'未処置歯ありの者の数'!N7/'受診者数'!N7*100))</f>
        <v>-</v>
      </c>
      <c r="O7" s="1156">
        <f>IF('受診者数'!O7=0,"-",IF('未処置歯ありの者の数'!O7="-","-",'未処置歯ありの者の数'!O7/'受診者数'!O7*100))</f>
        <v>8.333333333333332</v>
      </c>
      <c r="P7" s="1156" t="str">
        <f>IF('受診者数'!P7=0,"-",IF('未処置歯ありの者の数'!P7="-","-",'未処置歯ありの者の数'!P7/'受診者数'!P7*100))</f>
        <v>-</v>
      </c>
      <c r="Q7" s="1156"/>
      <c r="R7" s="1156">
        <f>IF('受診者数'!R7=0,"-",IF('未処置歯ありの者の数'!R7="-","-",'未処置歯ありの者の数'!R7/'受診者数'!R7*100))</f>
        <v>14.285714285714285</v>
      </c>
      <c r="S7" s="1156">
        <f>IF('受診者数'!S7=0,"-",IF('未処置歯ありの者の数'!S7="-","-",'未処置歯ありの者の数'!S7/'受診者数'!S7*100))</f>
        <v>0</v>
      </c>
      <c r="T7" s="1156">
        <f>IF('受診者数'!T7=0,"-",IF('未処置歯ありの者の数'!T7="-","-",'未処置歯ありの者の数'!T7/'受診者数'!T7*100))</f>
        <v>30</v>
      </c>
      <c r="U7" s="1156" t="str">
        <f>IF('受診者数'!U7=0,"-",IF('未処置歯ありの者の数'!U7="-","-",'未処置歯ありの者の数'!U7/'受診者数'!U7*100))</f>
        <v>-</v>
      </c>
      <c r="V7" s="1156">
        <f>IF('受診者数'!V7=0,"-",IF('未処置歯ありの者の数'!V7="-","-",'未処置歯ありの者の数'!V7/'受診者数'!V7*100))</f>
        <v>19.047619047619047</v>
      </c>
      <c r="W7" s="1156" t="str">
        <f>IF('受診者数'!W7=0,"-",IF('未処置歯ありの者の数'!W7="-","-",'未処置歯ありの者の数'!W7/'受診者数'!W7*100))</f>
        <v>-</v>
      </c>
    </row>
    <row r="8" spans="1:23" s="1093" customFormat="1" ht="12" customHeight="1">
      <c r="A8" s="1132"/>
      <c r="B8" s="1133">
        <v>5</v>
      </c>
      <c r="C8" s="1090" t="s">
        <v>764</v>
      </c>
      <c r="D8" s="1156">
        <f>IF('受診者数'!D8=0,"-",IF('未処置歯ありの者の数'!D8="-","-",'未処置歯ありの者の数'!D8/'受診者数'!D8*100))</f>
        <v>71.42857142857143</v>
      </c>
      <c r="E8" s="1156">
        <f>IF('受診者数'!E8=0,"-",IF('未処置歯ありの者の数'!E8="-","-",'未処置歯ありの者の数'!E8/'受診者数'!E8*100))</f>
        <v>66.66666666666666</v>
      </c>
      <c r="F8" s="1156">
        <f>IF('受診者数'!F8=0,"-",IF('未処置歯ありの者の数'!F8="-","-",'未処置歯ありの者の数'!F8/'受診者数'!F8*100))</f>
        <v>100</v>
      </c>
      <c r="G8" s="1156" t="str">
        <f>IF('受診者数'!G8=0,"-",IF('未処置歯ありの者の数'!G8="-","-",'未処置歯ありの者の数'!G8/'受診者数'!G8*100))</f>
        <v>-</v>
      </c>
      <c r="H8" s="1156">
        <f>IF('受診者数'!H8=0,"-",IF('未処置歯ありの者の数'!H8="-","-",'未処置歯ありの者の数'!H8/'受診者数'!H8*100))</f>
        <v>76.92307692307693</v>
      </c>
      <c r="I8" s="1156">
        <f>IF('受診者数'!I8=0,"-",IF('未処置歯ありの者の数'!I8="-","-",'未処置歯ありの者の数'!I8/'受診者数'!I8*100))</f>
        <v>40</v>
      </c>
      <c r="J8" s="1156"/>
      <c r="K8" s="1156">
        <f>IF('受診者数'!K8=0,"-",IF('未処置歯ありの者の数'!K8="-","-",'未処置歯ありの者の数'!K8/'受診者数'!K8*100))</f>
        <v>75</v>
      </c>
      <c r="L8" s="1156">
        <f>IF('受診者数'!L8=0,"-",IF('未処置歯ありの者の数'!L8="-","-",'未処置歯ありの者の数'!L8/'受診者数'!L8*100))</f>
        <v>100</v>
      </c>
      <c r="M8" s="1156" t="str">
        <f>IF('受診者数'!M8=0,"-",IF('未処置歯ありの者の数'!M8="-","-",'未処置歯ありの者の数'!M8/'受診者数'!M8*100))</f>
        <v>-</v>
      </c>
      <c r="N8" s="1156" t="str">
        <f>IF('受診者数'!N8=0,"-",IF('未処置歯ありの者の数'!N8="-","-",'未処置歯ありの者の数'!N8/'受診者数'!N8*100))</f>
        <v>-</v>
      </c>
      <c r="O8" s="1156">
        <f>IF('受診者数'!O8=0,"-",IF('未処置歯ありの者の数'!O8="-","-",'未処置歯ありの者の数'!O8/'受診者数'!O8*100))</f>
        <v>83.33333333333334</v>
      </c>
      <c r="P8" s="1156">
        <f>IF('受診者数'!P8=0,"-",IF('未処置歯ありの者の数'!P8="-","-",'未処置歯ありの者の数'!P8/'受診者数'!P8*100))</f>
        <v>50</v>
      </c>
      <c r="Q8" s="1156"/>
      <c r="R8" s="1156">
        <f>IF('受診者数'!R8=0,"-",IF('未処置歯ありの者の数'!R8="-","-",'未処置歯ありの者の数'!R8/'受診者数'!R8*100))</f>
        <v>66.66666666666666</v>
      </c>
      <c r="S8" s="1156">
        <f>IF('受診者数'!S8=0,"-",IF('未処置歯ありの者の数'!S8="-","-",'未処置歯ありの者の数'!S8/'受診者数'!S8*100))</f>
        <v>0</v>
      </c>
      <c r="T8" s="1156">
        <f>IF('受診者数'!T8=0,"-",IF('未処置歯ありの者の数'!T8="-","-",'未処置歯ありの者の数'!T8/'受診者数'!T8*100))</f>
        <v>100</v>
      </c>
      <c r="U8" s="1156" t="str">
        <f>IF('受診者数'!U8=0,"-",IF('未処置歯ありの者の数'!U8="-","-",'未処置歯ありの者の数'!U8/'受診者数'!U8*100))</f>
        <v>-</v>
      </c>
      <c r="V8" s="1156">
        <f>IF('受診者数'!V8=0,"-",IF('未処置歯ありの者の数'!V8="-","-",'未処置歯ありの者の数'!V8/'受診者数'!V8*100))</f>
        <v>71.42857142857143</v>
      </c>
      <c r="W8" s="1156">
        <f>IF('受診者数'!W8=0,"-",IF('未処置歯ありの者の数'!W8="-","-",'未処置歯ありの者の数'!W8/'受診者数'!W8*100))</f>
        <v>33.33333333333333</v>
      </c>
    </row>
    <row r="9" spans="1:23" s="1093" customFormat="1" ht="12" customHeight="1">
      <c r="A9" s="1132"/>
      <c r="B9" s="1133">
        <v>6</v>
      </c>
      <c r="C9" s="1090" t="s">
        <v>766</v>
      </c>
      <c r="D9" s="1156">
        <f>IF('受診者数'!D9=0,"-",IF('未処置歯ありの者の数'!D9="-","-",'未処置歯ありの者の数'!D9/'受診者数'!D9*100))</f>
        <v>27.27272727272727</v>
      </c>
      <c r="E9" s="1156">
        <f>IF('受診者数'!E9=0,"-",IF('未処置歯ありの者の数'!E9="-","-",'未処置歯ありの者の数'!E9/'受診者数'!E9*100))</f>
        <v>50</v>
      </c>
      <c r="F9" s="1156">
        <f>IF('受診者数'!F9=0,"-",IF('未処置歯ありの者の数'!F9="-","-",'未処置歯ありの者の数'!F9/'受診者数'!F9*100))</f>
        <v>27.27272727272727</v>
      </c>
      <c r="G9" s="1156" t="str">
        <f>IF('受診者数'!G9=0,"-",IF('未処置歯ありの者の数'!G9="-","-",'未処置歯ありの者の数'!G9/'受診者数'!G9*100))</f>
        <v>-</v>
      </c>
      <c r="H9" s="1156">
        <f>IF('受診者数'!H9=0,"-",IF('未処置歯ありの者の数'!H9="-","-",'未処置歯ありの者の数'!H9/'受診者数'!H9*100))</f>
        <v>30.76923076923077</v>
      </c>
      <c r="I9" s="1156">
        <f>IF('受診者数'!I9=0,"-",IF('未処置歯ありの者の数'!I9="-","-",'未処置歯ありの者の数'!I9/'受診者数'!I9*100))</f>
        <v>66.66666666666666</v>
      </c>
      <c r="J9" s="1156"/>
      <c r="K9" s="1156">
        <f>IF('受診者数'!K9=0,"-",IF('未処置歯ありの者の数'!K9="-","-",'未処置歯ありの者の数'!K9/'受診者数'!K9*100))</f>
        <v>28.57142857142857</v>
      </c>
      <c r="L9" s="1156">
        <f>IF('受診者数'!L9=0,"-",IF('未処置歯ありの者の数'!L9="-","-",'未処置歯ありの者の数'!L9/'受診者数'!L9*100))</f>
        <v>100</v>
      </c>
      <c r="M9" s="1156">
        <f>IF('受診者数'!M9=0,"-",IF('未処置歯ありの者の数'!M9="-","-",'未処置歯ありの者の数'!M9/'受診者数'!M9*100))</f>
        <v>33.33333333333333</v>
      </c>
      <c r="N9" s="1156" t="str">
        <f>IF('受診者数'!N9=0,"-",IF('未処置歯ありの者の数'!N9="-","-",'未処置歯ありの者の数'!N9/'受診者数'!N9*100))</f>
        <v>-</v>
      </c>
      <c r="O9" s="1156">
        <f>IF('受診者数'!O9=0,"-",IF('未処置歯ありの者の数'!O9="-","-",'未処置歯ありの者の数'!O9/'受診者数'!O9*100))</f>
        <v>36.36363636363637</v>
      </c>
      <c r="P9" s="1156">
        <f>IF('受診者数'!P9=0,"-",IF('未処置歯ありの者の数'!P9="-","-",'未処置歯ありの者の数'!P9/'受診者数'!P9*100))</f>
        <v>100</v>
      </c>
      <c r="Q9" s="1156"/>
      <c r="R9" s="1156">
        <f>IF('受診者数'!R9=0,"-",IF('未処置歯ありの者の数'!R9="-","-",'未処置歯ありの者の数'!R9/'受診者数'!R9*100))</f>
        <v>25</v>
      </c>
      <c r="S9" s="1156">
        <f>IF('受診者数'!S9=0,"-",IF('未処置歯ありの者の数'!S9="-","-",'未処置歯ありの者の数'!S9/'受診者数'!S9*100))</f>
        <v>33.33333333333333</v>
      </c>
      <c r="T9" s="1156">
        <f>IF('受診者数'!T9=0,"-",IF('未処置歯ありの者の数'!T9="-","-",'未処置歯ありの者の数'!T9/'受診者数'!T9*100))</f>
        <v>25</v>
      </c>
      <c r="U9" s="1156" t="str">
        <f>IF('受診者数'!U9=0,"-",IF('未処置歯ありの者の数'!U9="-","-",'未処置歯ありの者の数'!U9/'受診者数'!U9*100))</f>
        <v>-</v>
      </c>
      <c r="V9" s="1156">
        <f>IF('受診者数'!V9=0,"-",IF('未処置歯ありの者の数'!V9="-","-",'未処置歯ありの者の数'!V9/'受診者数'!V9*100))</f>
        <v>26.666666666666668</v>
      </c>
      <c r="W9" s="1156">
        <f>IF('受診者数'!W9=0,"-",IF('未処置歯ありの者の数'!W9="-","-",'未処置歯ありの者の数'!W9/'受診者数'!W9*100))</f>
        <v>50</v>
      </c>
    </row>
    <row r="10" spans="1:23" s="1087" customFormat="1" ht="12" customHeight="1">
      <c r="A10" s="1132"/>
      <c r="B10" s="1133">
        <v>7</v>
      </c>
      <c r="C10" s="1090" t="s">
        <v>768</v>
      </c>
      <c r="D10" s="1156">
        <f>IF('受診者数'!D10=0,"-",IF('未処置歯ありの者の数'!D10="-","-",'未処置歯ありの者の数'!D10/'受診者数'!D10*100))</f>
        <v>35.294117647058826</v>
      </c>
      <c r="E10" s="1156">
        <f>IF('受診者数'!E10=0,"-",IF('未処置歯ありの者の数'!E10="-","-",'未処置歯ありの者の数'!E10/'受診者数'!E10*100))</f>
        <v>61.53846153846154</v>
      </c>
      <c r="F10" s="1156">
        <f>IF('受診者数'!F10=0,"-",IF('未処置歯ありの者の数'!F10="-","-",'未処置歯ありの者の数'!F10/'受診者数'!F10*100))</f>
        <v>58.333333333333336</v>
      </c>
      <c r="G10" s="1156">
        <f>IF('受診者数'!G10=0,"-",IF('未処置歯ありの者の数'!G10="-","-",'未処置歯ありの者の数'!G10/'受診者数'!G10*100))</f>
        <v>48.275862068965516</v>
      </c>
      <c r="H10" s="1156">
        <f>IF('受診者数'!H10=0,"-",IF('未処置歯ありの者の数'!H10="-","-",'未処置歯ありの者の数'!H10/'受診者数'!H10*100))</f>
        <v>50</v>
      </c>
      <c r="I10" s="1156" t="str">
        <f>IF('受診者数'!I10=0,"-",IF('未処置歯ありの者の数'!I10="-","-",'未処置歯ありの者の数'!I10/'受診者数'!I10*100))</f>
        <v>-</v>
      </c>
      <c r="J10" s="1156"/>
      <c r="K10" s="1156">
        <f>IF('受診者数'!K10=0,"-",IF('未処置歯ありの者の数'!K10="-","-",'未処置歯ありの者の数'!K10/'受診者数'!K10*100))</f>
        <v>50</v>
      </c>
      <c r="L10" s="1156">
        <f>IF('受診者数'!L10=0,"-",IF('未処置歯ありの者の数'!L10="-","-",'未処置歯ありの者の数'!L10/'受診者数'!L10*100))</f>
        <v>66.66666666666666</v>
      </c>
      <c r="M10" s="1156">
        <f>IF('受診者数'!M10=0,"-",IF('未処置歯ありの者の数'!M10="-","-",'未処置歯ありの者の数'!M10/'受診者数'!M10*100))</f>
        <v>100</v>
      </c>
      <c r="N10" s="1156">
        <f>IF('受診者数'!N10=0,"-",IF('未処置歯ありの者の数'!N10="-","-",'未処置歯ありの者の数'!N10/'受診者数'!N10*100))</f>
        <v>57.89473684210527</v>
      </c>
      <c r="O10" s="1156">
        <f>IF('受診者数'!O10=0,"-",IF('未処置歯ありの者の数'!O10="-","-",'未処置歯ありの者の数'!O10/'受診者数'!O10*100))</f>
        <v>65.71428571428571</v>
      </c>
      <c r="P10" s="1156" t="str">
        <f>IF('受診者数'!P10=0,"-",IF('未処置歯ありの者の数'!P10="-","-",'未処置歯ありの者の数'!P10/'受診者数'!P10*100))</f>
        <v>-</v>
      </c>
      <c r="Q10" s="1156"/>
      <c r="R10" s="1156">
        <f>IF('受診者数'!R10=0,"-",IF('未処置歯ありの者の数'!R10="-","-",'未処置歯ありの者の数'!R10/'受診者数'!R10*100))</f>
        <v>30.76923076923077</v>
      </c>
      <c r="S10" s="1156">
        <f>IF('受診者数'!S10=0,"-",IF('未処置歯ありの者の数'!S10="-","-",'未処置歯ありの者の数'!S10/'受診者数'!S10*100))</f>
        <v>57.14285714285714</v>
      </c>
      <c r="T10" s="1156">
        <f>IF('受診者数'!T10=0,"-",IF('未処置歯ありの者の数'!T10="-","-",'未処置歯ありの者の数'!T10/'受診者数'!T10*100))</f>
        <v>44.44444444444444</v>
      </c>
      <c r="U10" s="1156">
        <f>IF('受診者数'!U10=0,"-",IF('未処置歯ありの者の数'!U10="-","-",'未処置歯ありの者の数'!U10/'受診者数'!U10*100))</f>
        <v>43.58974358974359</v>
      </c>
      <c r="V10" s="1156">
        <f>IF('受診者数'!V10=0,"-",IF('未処置歯ありの者の数'!V10="-","-",'未処置歯ありの者の数'!V10/'受診者数'!V10*100))</f>
        <v>42.857142857142854</v>
      </c>
      <c r="W10" s="1156" t="str">
        <f>IF('受診者数'!W10=0,"-",IF('未処置歯ありの者の数'!W10="-","-",'未処置歯ありの者の数'!W10/'受診者数'!W10*100))</f>
        <v>-</v>
      </c>
    </row>
    <row r="11" spans="1:23" s="1093" customFormat="1" ht="12" customHeight="1">
      <c r="A11" s="1132"/>
      <c r="B11" s="1133">
        <v>8</v>
      </c>
      <c r="C11" s="1090" t="s">
        <v>770</v>
      </c>
      <c r="D11" s="1156">
        <f>IF('受診者数'!D11=0,"-",IF('未処置歯ありの者の数'!D11="-","-",'未処置歯ありの者の数'!D11/'受診者数'!D11*100))</f>
        <v>27.27272727272727</v>
      </c>
      <c r="E11" s="1156">
        <f>IF('受診者数'!E11=0,"-",IF('未処置歯ありの者の数'!E11="-","-",'未処置歯ありの者の数'!E11/'受診者数'!E11*100))</f>
        <v>24.358974358974358</v>
      </c>
      <c r="F11" s="1156">
        <f>IF('受診者数'!F11=0,"-",IF('未処置歯ありの者の数'!F11="-","-",'未処置歯ありの者の数'!F11/'受診者数'!F11*100))</f>
        <v>24.444444444444443</v>
      </c>
      <c r="G11" s="1156">
        <f>IF('受診者数'!G11=0,"-",IF('未処置歯ありの者の数'!G11="-","-",'未処置歯ありの者の数'!G11/'受診者数'!G11*100))</f>
        <v>25.943396226415093</v>
      </c>
      <c r="H11" s="1156">
        <f>IF('受診者数'!H11=0,"-",IF('未処置歯ありの者の数'!H11="-","-",'未処置歯ありの者の数'!H11/'受診者数'!H11*100))</f>
        <v>25.56053811659193</v>
      </c>
      <c r="I11" s="1156">
        <f>IF('受診者数'!I11=0,"-",IF('未処置歯ありの者の数'!I11="-","-",'未処置歯ありの者の数'!I11/'受診者数'!I11*100))</f>
        <v>23.051948051948052</v>
      </c>
      <c r="J11" s="1156"/>
      <c r="K11" s="1156">
        <f>IF('受診者数'!K11=0,"-",IF('未処置歯ありの者の数'!K11="-","-",'未処置歯ありの者の数'!K11/'受診者数'!K11*100))</f>
        <v>35</v>
      </c>
      <c r="L11" s="1156">
        <f>IF('受診者数'!L11=0,"-",IF('未処置歯ありの者の数'!L11="-","-",'未処置歯ありの者の数'!L11/'受診者数'!L11*100))</f>
        <v>25.806451612903224</v>
      </c>
      <c r="M11" s="1156">
        <f>IF('受診者数'!M11=0,"-",IF('未処置歯ありの者の数'!M11="-","-",'未処置歯ありの者の数'!M11/'受診者数'!M11*100))</f>
        <v>33.33333333333333</v>
      </c>
      <c r="N11" s="1156">
        <f>IF('受診者数'!N11=0,"-",IF('未処置歯ありの者の数'!N11="-","-",'未処置歯ありの者の数'!N11/'受診者数'!N11*100))</f>
        <v>29.48717948717949</v>
      </c>
      <c r="O11" s="1156">
        <f>IF('受診者数'!O11=0,"-",IF('未処置歯ありの者の数'!O11="-","-",'未処置歯ありの者の数'!O11/'受診者数'!O11*100))</f>
        <v>30.246913580246915</v>
      </c>
      <c r="P11" s="1156">
        <f>IF('受診者数'!P11=0,"-",IF('未処置歯ありの者の数'!P11="-","-",'未処置歯ありの者の数'!P11/'受診者数'!P11*100))</f>
        <v>20.175438596491226</v>
      </c>
      <c r="Q11" s="1156"/>
      <c r="R11" s="1156">
        <f>IF('受診者数'!R11=0,"-",IF('未処置歯ありの者の数'!R11="-","-",'未処置歯ありの者の数'!R11/'受診者数'!R11*100))</f>
        <v>23.91304347826087</v>
      </c>
      <c r="S11" s="1156">
        <f>IF('受診者数'!S11=0,"-",IF('未処置歯ありの者の数'!S11="-","-",'未処置歯ありの者の数'!S11/'受診者数'!S11*100))</f>
        <v>23.404255319148938</v>
      </c>
      <c r="T11" s="1156">
        <f>IF('受診者数'!T11=0,"-",IF('未処置歯ありの者の数'!T11="-","-",'未処置歯ありの者の数'!T11/'受診者数'!T11*100))</f>
        <v>19.298245614035086</v>
      </c>
      <c r="U11" s="1156">
        <f>IF('受診者数'!U11=0,"-",IF('未処置歯ありの者の数'!U11="-","-",'未処置歯ありの者の数'!U11/'受診者数'!U11*100))</f>
        <v>23.88059701492537</v>
      </c>
      <c r="V11" s="1156">
        <f>IF('受診者数'!V11=0,"-",IF('未処置歯ありの者の数'!V11="-","-",'未処置歯ありの者の数'!V11/'受診者数'!V11*100))</f>
        <v>22.887323943661972</v>
      </c>
      <c r="W11" s="1156">
        <f>IF('受診者数'!W11=0,"-",IF('未処置歯ありの者の数'!W11="-","-",'未処置歯ありの者の数'!W11/'受診者数'!W11*100))</f>
        <v>24.742268041237114</v>
      </c>
    </row>
    <row r="12" spans="1:23" s="1093" customFormat="1" ht="12" customHeight="1">
      <c r="A12" s="1132"/>
      <c r="B12" s="1133">
        <v>9</v>
      </c>
      <c r="C12" s="1090" t="s">
        <v>771</v>
      </c>
      <c r="D12" s="1156">
        <f>IF('受診者数'!D12=0,"-",IF('未処置歯ありの者の数'!D12="-","-",'未処置歯ありの者の数'!D12/'受診者数'!D12*100))</f>
        <v>42.10526315789473</v>
      </c>
      <c r="E12" s="1156">
        <f>IF('受診者数'!E12=0,"-",IF('未処置歯ありの者の数'!E12="-","-",'未処置歯ありの者の数'!E12/'受診者数'!E12*100))</f>
        <v>50</v>
      </c>
      <c r="F12" s="1156">
        <f>IF('受診者数'!F12=0,"-",IF('未処置歯ありの者の数'!F12="-","-",'未処置歯ありの者の数'!F12/'受診者数'!F12*100))</f>
        <v>33.33333333333333</v>
      </c>
      <c r="G12" s="1156">
        <f>IF('受診者数'!G12=0,"-",IF('未処置歯ありの者の数'!G12="-","-",'未処置歯ありの者の数'!G12/'受診者数'!G12*100))</f>
        <v>18.75</v>
      </c>
      <c r="H12" s="1156">
        <f>IF('受診者数'!H12=0,"-",IF('未処置歯ありの者の数'!H12="-","-",'未処置歯ありの者の数'!H12/'受診者数'!H12*100))</f>
        <v>36</v>
      </c>
      <c r="I12" s="1156">
        <f>IF('受診者数'!I12=0,"-",IF('未処置歯ありの者の数'!I12="-","-",'未処置歯ありの者の数'!I12/'受診者数'!I12*100))</f>
        <v>38.29545454545455</v>
      </c>
      <c r="J12" s="1156"/>
      <c r="K12" s="1156">
        <f>IF('受診者数'!K12=0,"-",IF('未処置歯ありの者の数'!K12="-","-",'未処置歯ありの者の数'!K12/'受診者数'!K12*100))</f>
        <v>50</v>
      </c>
      <c r="L12" s="1156">
        <f>IF('受診者数'!L12=0,"-",IF('未処置歯ありの者の数'!L12="-","-",'未処置歯ありの者の数'!L12/'受診者数'!L12*100))</f>
        <v>33.33333333333333</v>
      </c>
      <c r="M12" s="1156">
        <f>IF('受診者数'!M12=0,"-",IF('未処置歯ありの者の数'!M12="-","-",'未処置歯ありの者の数'!M12/'受診者数'!M12*100))</f>
        <v>100</v>
      </c>
      <c r="N12" s="1156">
        <f>IF('受診者数'!N12=0,"-",IF('未処置歯ありの者の数'!N12="-","-",'未処置歯ありの者の数'!N12/'受診者数'!N12*100))</f>
        <v>0</v>
      </c>
      <c r="O12" s="1156">
        <f>IF('受診者数'!O12=0,"-",IF('未処置歯ありの者の数'!O12="-","-",'未処置歯ありの者の数'!O12/'受診者数'!O12*100))</f>
        <v>26.666666666666668</v>
      </c>
      <c r="P12" s="1156">
        <f>IF('受診者数'!P12=0,"-",IF('未処置歯ありの者の数'!P12="-","-",'未処置歯ありの者の数'!P12/'受診者数'!P12*100))</f>
        <v>39.83050847457627</v>
      </c>
      <c r="Q12" s="1156"/>
      <c r="R12" s="1156">
        <f>IF('受診者数'!R12=0,"-",IF('未処置歯ありの者の数'!R12="-","-",'未処置歯ありの者の数'!R12/'受診者数'!R12*100))</f>
        <v>40</v>
      </c>
      <c r="S12" s="1156">
        <f>IF('受診者数'!S12=0,"-",IF('未処置歯ありの者の数'!S12="-","-",'未処置歯ありの者の数'!S12/'受診者数'!S12*100))</f>
        <v>55.55555555555556</v>
      </c>
      <c r="T12" s="1156">
        <f>IF('受診者数'!T12=0,"-",IF('未処置歯ありの者の数'!T12="-","-",'未処置歯ありの者の数'!T12/'受診者数'!T12*100))</f>
        <v>0</v>
      </c>
      <c r="U12" s="1156">
        <f>IF('受診者数'!U12=0,"-",IF('未処置歯ありの者の数'!U12="-","-",'未処置歯ありの者の数'!U12/'受診者数'!U12*100))</f>
        <v>33.33333333333333</v>
      </c>
      <c r="V12" s="1156">
        <f>IF('受診者数'!V12=0,"-",IF('未処置歯ありの者の数'!V12="-","-",'未処置歯ありの者の数'!V12/'受診者数'!V12*100))</f>
        <v>40</v>
      </c>
      <c r="W12" s="1156">
        <f>IF('受診者数'!W12=0,"-",IF('未処置歯ありの者の数'!W12="-","-",'未処置歯ありの者の数'!W12/'受診者数'!W12*100))</f>
        <v>37.732919254658384</v>
      </c>
    </row>
    <row r="13" spans="1:23" s="1093" customFormat="1" ht="12" customHeight="1">
      <c r="A13" s="1132"/>
      <c r="B13" s="1133">
        <v>10</v>
      </c>
      <c r="C13" s="1090" t="s">
        <v>772</v>
      </c>
      <c r="D13" s="1156">
        <f>IF('受診者数'!D13=0,"-",IF('未処置歯ありの者の数'!D13="-","-",'未処置歯ありの者の数'!D13/'受診者数'!D13*100))</f>
        <v>36.734693877551024</v>
      </c>
      <c r="E13" s="1156">
        <f>IF('受診者数'!E13=0,"-",IF('未処置歯ありの者の数'!E13="-","-",'未処置歯ありの者の数'!E13/'受診者数'!E13*100))</f>
        <v>27.659574468085108</v>
      </c>
      <c r="F13" s="1156">
        <f>IF('受診者数'!F13=0,"-",IF('未処置歯ありの者の数'!F13="-","-",'未処置歯ありの者の数'!F13/'受診者数'!F13*100))</f>
        <v>28.68217054263566</v>
      </c>
      <c r="G13" s="1156">
        <f>IF('受診者数'!G13=0,"-",IF('未処置歯ありの者の数'!G13="-","-",'未処置歯ありの者の数'!G13/'受診者数'!G13*100))</f>
        <v>27.717391304347828</v>
      </c>
      <c r="H13" s="1156">
        <f>IF('受診者数'!H13=0,"-",IF('未処置歯ありの者の数'!H13="-","-",'未処置歯ありの者の数'!H13/'受診者数'!H13*100))</f>
        <v>29.7029702970297</v>
      </c>
      <c r="I13" s="1156">
        <f>IF('受診者数'!I13=0,"-",IF('未処置歯ありの者の数'!I13="-","-",'未処置歯ありの者の数'!I13/'受診者数'!I13*100))</f>
        <v>38.732394366197184</v>
      </c>
      <c r="J13" s="1156"/>
      <c r="K13" s="1156">
        <f>IF('受診者数'!K13=0,"-",IF('未処置歯ありの者の数'!K13="-","-",'未処置歯ありの者の数'!K13/'受診者数'!K13*100))</f>
        <v>37.5</v>
      </c>
      <c r="L13" s="1156">
        <f>IF('受診者数'!L13=0,"-",IF('未処置歯ありの者の数'!L13="-","-",'未処置歯ありの者の数'!L13/'受診者数'!L13*100))</f>
        <v>18.181818181818183</v>
      </c>
      <c r="M13" s="1156">
        <f>IF('受診者数'!M13=0,"-",IF('未処置歯ありの者の数'!M13="-","-",'未処置歯ありの者の数'!M13/'受診者数'!M13*100))</f>
        <v>60.60606060606061</v>
      </c>
      <c r="N13" s="1156">
        <f>IF('受診者数'!N13=0,"-",IF('未処置歯ありの者の数'!N13="-","-",'未処置歯ありの者の数'!N13/'受診者数'!N13*100))</f>
        <v>31.343283582089555</v>
      </c>
      <c r="O13" s="1156">
        <f>IF('受診者数'!O13=0,"-",IF('未処置歯ありの者の数'!O13="-","-",'未処置歯ありの者の数'!O13/'受診者数'!O13*100))</f>
        <v>36.986301369863014</v>
      </c>
      <c r="P13" s="1156">
        <f>IF('受診者数'!P13=0,"-",IF('未処置歯ありの者の数'!P13="-","-",'未処置歯ありの者の数'!P13/'受診者数'!P13*100))</f>
        <v>42.33576642335766</v>
      </c>
      <c r="Q13" s="1156"/>
      <c r="R13" s="1156">
        <f>IF('受診者数'!R13=0,"-",IF('未処置歯ありの者の数'!R13="-","-",'未処置歯ありの者の数'!R13/'受診者数'!R13*100))</f>
        <v>36.486486486486484</v>
      </c>
      <c r="S13" s="1156">
        <f>IF('受診者数'!S13=0,"-",IF('未処置歯ありの者の数'!S13="-","-",'未処置歯ありの者の数'!S13/'受診者数'!S13*100))</f>
        <v>30.555555555555557</v>
      </c>
      <c r="T13" s="1156">
        <f>IF('受診者数'!T13=0,"-",IF('未処置歯ありの者の数'!T13="-","-",'未処置歯ありの者の数'!T13/'受診者数'!T13*100))</f>
        <v>17.708333333333336</v>
      </c>
      <c r="U13" s="1156">
        <f>IF('受診者数'!U13=0,"-",IF('未処置歯ありの者の数'!U13="-","-",'未処置歯ありの者の数'!U13/'受診者数'!U13*100))</f>
        <v>25.64102564102564</v>
      </c>
      <c r="V13" s="1156">
        <f>IF('受診者数'!V13=0,"-",IF('未処置歯ありの者の数'!V13="-","-",'未処置歯ありの者の数'!V13/'受診者数'!V13*100))</f>
        <v>26.740947075208915</v>
      </c>
      <c r="W13" s="1156">
        <f>IF('受診者数'!W13=0,"-",IF('未処置歯ありの者の数'!W13="-","-",'未処置歯ありの者の数'!W13/'受診者数'!W13*100))</f>
        <v>37.0242214532872</v>
      </c>
    </row>
    <row r="14" spans="1:23" s="1093" customFormat="1" ht="12" customHeight="1">
      <c r="A14" s="1132"/>
      <c r="B14" s="1133">
        <v>11</v>
      </c>
      <c r="C14" s="1090" t="s">
        <v>773</v>
      </c>
      <c r="D14" s="1156">
        <f>IF('受診者数'!D14=0,"-",IF('未処置歯ありの者の数'!D14="-","-",'未処置歯ありの者の数'!D14/'受診者数'!D14*100))</f>
        <v>30.909090909090907</v>
      </c>
      <c r="E14" s="1156">
        <f>IF('受診者数'!E14=0,"-",IF('未処置歯ありの者の数'!E14="-","-",'未処置歯ありの者の数'!E14/'受診者数'!E14*100))</f>
        <v>27.77777777777778</v>
      </c>
      <c r="F14" s="1156">
        <f>IF('受診者数'!F14=0,"-",IF('未処置歯ありの者の数'!F14="-","-",'未処置歯ありの者の数'!F14/'受診者数'!F14*100))</f>
        <v>19.51219512195122</v>
      </c>
      <c r="G14" s="1156">
        <f>IF('受診者数'!G14=0,"-",IF('未処置歯ありの者の数'!G14="-","-",'未処置歯ありの者の数'!G14/'受診者数'!G14*100))</f>
        <v>28.205128205128204</v>
      </c>
      <c r="H14" s="1156">
        <f>IF('受診者数'!H14=0,"-",IF('未処置歯ありの者の数'!H14="-","-",'未処置歯ありの者の数'!H14/'受診者数'!H14*100))</f>
        <v>27.142857142857142</v>
      </c>
      <c r="I14" s="1156">
        <f>IF('受診者数'!I14=0,"-",IF('未処置歯ありの者の数'!I14="-","-",'未処置歯ありの者の数'!I14/'受診者数'!I14*100))</f>
        <v>25.64102564102564</v>
      </c>
      <c r="J14" s="1156"/>
      <c r="K14" s="1156">
        <f>IF('受診者数'!K14=0,"-",IF('未処置歯ありの者の数'!K14="-","-",'未処置歯ありの者の数'!K14/'受診者数'!K14*100))</f>
        <v>27.77777777777778</v>
      </c>
      <c r="L14" s="1156">
        <f>IF('受診者数'!L14=0,"-",IF('未処置歯ありの者の数'!L14="-","-",'未処置歯ありの者の数'!L14/'受診者数'!L14*100))</f>
        <v>0</v>
      </c>
      <c r="M14" s="1156">
        <f>IF('受診者数'!M14=0,"-",IF('未処置歯ありの者の数'!M14="-","-",'未処置歯ありの者の数'!M14/'受診者数'!M14*100))</f>
        <v>30.76923076923077</v>
      </c>
      <c r="N14" s="1156">
        <f>IF('受診者数'!N14=0,"-",IF('未処置歯ありの者の数'!N14="-","-",'未処置歯ありの者の数'!N14/'受診者数'!N14*100))</f>
        <v>33.33333333333333</v>
      </c>
      <c r="O14" s="1156">
        <f>IF('受診者数'!O14=0,"-",IF('未処置歯ありの者の数'!O14="-","-",'未処置歯ありの者の数'!O14/'受診者数'!O14*100))</f>
        <v>30.303030303030305</v>
      </c>
      <c r="P14" s="1156">
        <f>IF('受診者数'!P14=0,"-",IF('未処置歯ありの者の数'!P14="-","-",'未処置歯ありの者の数'!P14/'受診者数'!P14*100))</f>
        <v>35</v>
      </c>
      <c r="Q14" s="1156"/>
      <c r="R14" s="1156">
        <f>IF('受診者数'!R14=0,"-",IF('未処置歯ありの者の数'!R14="-","-",'未処置歯ありの者の数'!R14/'受診者数'!R14*100))</f>
        <v>32.432432432432435</v>
      </c>
      <c r="S14" s="1156">
        <f>IF('受診者数'!S14=0,"-",IF('未処置歯ありの者の数'!S14="-","-",'未処置歯ありの者の数'!S14/'受診者数'!S14*100))</f>
        <v>29.411764705882355</v>
      </c>
      <c r="T14" s="1156">
        <f>IF('受診者数'!T14=0,"-",IF('未処置歯ありの者の数'!T14="-","-",'未処置歯ありの者の数'!T14/'受診者数'!T14*100))</f>
        <v>14.285714285714285</v>
      </c>
      <c r="U14" s="1156">
        <f>IF('受診者数'!U14=0,"-",IF('未処置歯ありの者の数'!U14="-","-",'未処置歯ありの者の数'!U14/'受診者数'!U14*100))</f>
        <v>24.444444444444443</v>
      </c>
      <c r="V14" s="1156">
        <f>IF('受診者数'!V14=0,"-",IF('未処置歯ありの者の数'!V14="-","-",'未処置歯ありの者の数'!V14/'受診者数'!V14*100))</f>
        <v>25.694444444444443</v>
      </c>
      <c r="W14" s="1156">
        <f>IF('受診者数'!W14=0,"-",IF('未処置歯ありの者の数'!W14="-","-",'未処置歯ありの者の数'!W14/'受診者数'!W14*100))</f>
        <v>22.413793103448278</v>
      </c>
    </row>
    <row r="15" spans="1:23" s="1093" customFormat="1" ht="12" customHeight="1">
      <c r="A15" s="1132"/>
      <c r="B15" s="1133">
        <v>12</v>
      </c>
      <c r="C15" s="1090" t="s">
        <v>774</v>
      </c>
      <c r="D15" s="1156">
        <f>IF('受診者数'!D15=0,"-",IF('未処置歯ありの者の数'!D15="-","-",'未処置歯ありの者の数'!D15/'受診者数'!D15*100))</f>
        <v>36.36363636363637</v>
      </c>
      <c r="E15" s="1156">
        <f>IF('受診者数'!E15=0,"-",IF('未処置歯ありの者の数'!E15="-","-",'未処置歯ありの者の数'!E15/'受診者数'!E15*100))</f>
        <v>16.666666666666664</v>
      </c>
      <c r="F15" s="1156">
        <f>IF('受診者数'!F15=0,"-",IF('未処置歯ありの者の数'!F15="-","-",'未処置歯ありの者の数'!F15/'受診者数'!F15*100))</f>
        <v>16.666666666666664</v>
      </c>
      <c r="G15" s="1156">
        <f>IF('受診者数'!G15=0,"-",IF('未処置歯ありの者の数'!G15="-","-",'未処置歯ありの者の数'!G15/'受診者数'!G15*100))</f>
        <v>7.142857142857142</v>
      </c>
      <c r="H15" s="1156">
        <f>IF('受診者数'!H15=0,"-",IF('未処置歯ありの者の数'!H15="-","-",'未処置歯ありの者の数'!H15/'受診者数'!H15*100))</f>
        <v>18.91891891891892</v>
      </c>
      <c r="I15" s="1156">
        <f>IF('受診者数'!I15=0,"-",IF('未処置歯ありの者の数'!I15="-","-",'未処置歯ありの者の数'!I15/'受診者数'!I15*100))</f>
        <v>30</v>
      </c>
      <c r="J15" s="1156"/>
      <c r="K15" s="1156">
        <f>IF('受診者数'!K15=0,"-",IF('未処置歯ありの者の数'!K15="-","-",'未処置歯ありの者の数'!K15/'受診者数'!K15*100))</f>
        <v>33.33333333333333</v>
      </c>
      <c r="L15" s="1156">
        <f>IF('受診者数'!L15=0,"-",IF('未処置歯ありの者の数'!L15="-","-",'未処置歯ありの者の数'!L15/'受診者数'!L15*100))</f>
        <v>0</v>
      </c>
      <c r="M15" s="1156">
        <f>IF('受診者数'!M15=0,"-",IF('未処置歯ありの者の数'!M15="-","-",'未処置歯ありの者の数'!M15/'受診者数'!M15*100))</f>
        <v>100</v>
      </c>
      <c r="N15" s="1156">
        <f>IF('受診者数'!N15=0,"-",IF('未処置歯ありの者の数'!N15="-","-",'未処置歯ありの者の数'!N15/'受診者数'!N15*100))</f>
        <v>0</v>
      </c>
      <c r="O15" s="1156">
        <f>IF('受診者数'!O15=0,"-",IF('未処置歯ありの者の数'!O15="-","-",'未処置歯ありの者の数'!O15/'受診者数'!O15*100))</f>
        <v>22.22222222222222</v>
      </c>
      <c r="P15" s="1156">
        <f>IF('受診者数'!P15=0,"-",IF('未処置歯ありの者の数'!P15="-","-",'未処置歯ありの者の数'!P15/'受診者数'!P15*100))</f>
        <v>30.102040816326532</v>
      </c>
      <c r="Q15" s="1156"/>
      <c r="R15" s="1156">
        <f>IF('受診者数'!R15=0,"-",IF('未処置歯ありの者の数'!R15="-","-",'未処置歯ありの者の数'!R15/'受診者数'!R15*100))</f>
        <v>37.5</v>
      </c>
      <c r="S15" s="1156">
        <f>IF('受診者数'!S15=0,"-",IF('未処置歯ありの者の数'!S15="-","-",'未処置歯ありの者の数'!S15/'受診者数'!S15*100))</f>
        <v>20</v>
      </c>
      <c r="T15" s="1156">
        <f>IF('受診者数'!T15=0,"-",IF('未処置歯ありの者の数'!T15="-","-",'未処置歯ありの者の数'!T15/'受診者数'!T15*100))</f>
        <v>0</v>
      </c>
      <c r="U15" s="1156">
        <f>IF('受診者数'!U15=0,"-",IF('未処置歯ありの者の数'!U15="-","-",'未処置歯ありの者の数'!U15/'受診者数'!U15*100))</f>
        <v>10</v>
      </c>
      <c r="V15" s="1156">
        <f>IF('受診者数'!V15=0,"-",IF('未処置歯ありの者の数'!V15="-","-",'未処置歯ありの者の数'!V15/'受診者数'!V15*100))</f>
        <v>17.857142857142858</v>
      </c>
      <c r="W15" s="1156">
        <f>IF('受診者数'!W15=0,"-",IF('未処置歯ありの者の数'!W15="-","-",'未処置歯ありの者の数'!W15/'受診者数'!W15*100))</f>
        <v>29.959514170040485</v>
      </c>
    </row>
    <row r="16" spans="1:23" s="1093" customFormat="1" ht="12" customHeight="1">
      <c r="A16" s="1132"/>
      <c r="B16" s="1133">
        <v>13</v>
      </c>
      <c r="C16" s="1090" t="s">
        <v>775</v>
      </c>
      <c r="D16" s="1156">
        <f>IF('受診者数'!D16=0,"-",IF('未処置歯ありの者の数'!D16="-","-",'未処置歯ありの者の数'!D16/'受診者数'!D16*100))</f>
        <v>39.473684210526315</v>
      </c>
      <c r="E16" s="1156">
        <f>IF('受診者数'!E16=0,"-",IF('未処置歯ありの者の数'!E16="-","-",'未処置歯ありの者の数'!E16/'受診者数'!E16*100))</f>
        <v>27.27272727272727</v>
      </c>
      <c r="F16" s="1156">
        <f>IF('受診者数'!F16=0,"-",IF('未処置歯ありの者の数'!F16="-","-",'未処置歯ありの者の数'!F16/'受診者数'!F16*100))</f>
        <v>39.285714285714285</v>
      </c>
      <c r="G16" s="1156">
        <f>IF('受診者数'!G16=0,"-",IF('未処置歯ありの者の数'!G16="-","-",'未処置歯ありの者の数'!G16/'受診者数'!G16*100))</f>
        <v>35.714285714285715</v>
      </c>
      <c r="H16" s="1156">
        <f>IF('受診者数'!H16=0,"-",IF('未処置歯ありの者の数'!H16="-","-",'未処置歯ありの者の数'!H16/'受診者数'!H16*100))</f>
        <v>36.075949367088604</v>
      </c>
      <c r="I16" s="1156">
        <f>IF('受診者数'!I16=0,"-",IF('未処置歯ありの者の数'!I16="-","-",'未処置歯ありの者の数'!I16/'受診者数'!I16*100))</f>
        <v>31.717171717171716</v>
      </c>
      <c r="J16" s="1156"/>
      <c r="K16" s="1156">
        <f>IF('受診者数'!K16=0,"-",IF('未処置歯ありの者の数'!K16="-","-",'未処置歯ありの者の数'!K16/'受診者数'!K16*100))</f>
        <v>42.857142857142854</v>
      </c>
      <c r="L16" s="1156">
        <f>IF('受診者数'!L16=0,"-",IF('未処置歯ありの者の数'!L16="-","-",'未処置歯ありの者の数'!L16/'受診者数'!L16*100))</f>
        <v>25</v>
      </c>
      <c r="M16" s="1156">
        <f>IF('受診者数'!M16=0,"-",IF('未処置歯ありの者の数'!M16="-","-",'未処置歯ありの者の数'!M16/'受診者数'!M16*100))</f>
        <v>57.14285714285714</v>
      </c>
      <c r="N16" s="1156">
        <f>IF('受診者数'!N16=0,"-",IF('未処置歯ありの者の数'!N16="-","-",'未処置歯ありの者の数'!N16/'受診者数'!N16*100))</f>
        <v>34.48275862068966</v>
      </c>
      <c r="O16" s="1156">
        <f>IF('受診者数'!O16=0,"-",IF('未処置歯ありの者の数'!O16="-","-",'未処置歯ありの者の数'!O16/'受診者数'!O16*100))</f>
        <v>38.297872340425535</v>
      </c>
      <c r="P16" s="1156">
        <f>IF('受診者数'!P16=0,"-",IF('未処置歯ありの者の数'!P16="-","-",'未処置歯ありの者の数'!P16/'受診者数'!P16*100))</f>
        <v>32.44897959183673</v>
      </c>
      <c r="Q16" s="1156"/>
      <c r="R16" s="1156">
        <f>IF('受診者数'!R16=0,"-",IF('未処置歯ありの者の数'!R16="-","-",'未処置歯ありの者の数'!R16/'受診者数'!R16*100))</f>
        <v>38.70967741935484</v>
      </c>
      <c r="S16" s="1156">
        <f>IF('受診者数'!S16=0,"-",IF('未処置歯ありの者の数'!S16="-","-",'未処置歯ありの者の数'!S16/'受診者数'!S16*100))</f>
        <v>27.77777777777778</v>
      </c>
      <c r="T16" s="1156">
        <f>IF('受診者数'!T16=0,"-",IF('未処置歯ありの者の数'!T16="-","-",'未処置歯ありの者の数'!T16/'受診者数'!T16*100))</f>
        <v>33.33333333333333</v>
      </c>
      <c r="U16" s="1156">
        <f>IF('受診者数'!U16=0,"-",IF('未処置歯ありの者の数'!U16="-","-",'未処置歯ありの者の数'!U16/'受診者数'!U16*100))</f>
        <v>36.58536585365854</v>
      </c>
      <c r="V16" s="1156">
        <f>IF('受診者数'!V16=0,"-",IF('未処置歯ありの者の数'!V16="-","-",'未処置歯ありの者の数'!V16/'受診者数'!V16*100))</f>
        <v>35.13513513513514</v>
      </c>
      <c r="W16" s="1156">
        <f>IF('受診者数'!W16=0,"-",IF('未処置歯ありの者の数'!W16="-","-",'未処置歯ありの者の数'!W16/'受診者数'!W16*100))</f>
        <v>31.35678391959799</v>
      </c>
    </row>
    <row r="17" spans="1:23" s="1093" customFormat="1" ht="12" customHeight="1">
      <c r="A17" s="1132"/>
      <c r="B17" s="1133">
        <v>14</v>
      </c>
      <c r="C17" s="1090" t="s">
        <v>776</v>
      </c>
      <c r="D17" s="1156">
        <f>IF('受診者数'!D17=0,"-",IF('未処置歯ありの者の数'!D17="-","-",'未処置歯ありの者の数'!D17/'受診者数'!D17*100))</f>
        <v>22.22222222222222</v>
      </c>
      <c r="E17" s="1156">
        <f>IF('受診者数'!E17=0,"-",IF('未処置歯ありの者の数'!E17="-","-",'未処置歯ありの者の数'!E17/'受診者数'!E17*100))</f>
        <v>30.23255813953488</v>
      </c>
      <c r="F17" s="1156">
        <f>IF('受診者数'!F17=0,"-",IF('未処置歯ありの者の数'!F17="-","-",'未処置歯ありの者の数'!F17/'受診者数'!F17*100))</f>
        <v>36.84210526315789</v>
      </c>
      <c r="G17" s="1156">
        <f>IF('受診者数'!G17=0,"-",IF('未処置歯ありの者の数'!G17="-","-",'未処置歯ありの者の数'!G17/'受診者数'!G17*100))</f>
        <v>45.90163934426229</v>
      </c>
      <c r="H17" s="1156">
        <f>IF('受診者数'!H17=0,"-",IF('未処置歯ありの者の数'!H17="-","-",'未処置歯ありの者の数'!H17/'受診者数'!H17*100))</f>
        <v>35.39325842696629</v>
      </c>
      <c r="I17" s="1156">
        <f>IF('受診者数'!I17=0,"-",IF('未処置歯ありの者の数'!I17="-","-",'未処置歯ありの者の数'!I17/'受診者数'!I17*100))</f>
        <v>48.148148148148145</v>
      </c>
      <c r="J17" s="1156"/>
      <c r="K17" s="1156">
        <f>IF('受診者数'!K17=0,"-",IF('未処置歯ありの者の数'!K17="-","-",'未処置歯ありの者の数'!K17/'受診者数'!K17*100))</f>
        <v>23.076923076923077</v>
      </c>
      <c r="L17" s="1156">
        <f>IF('受診者数'!L17=0,"-",IF('未処置歯ありの者の数'!L17="-","-",'未処置歯ありの者の数'!L17/'受診者数'!L17*100))</f>
        <v>28.57142857142857</v>
      </c>
      <c r="M17" s="1156">
        <f>IF('受診者数'!M17=0,"-",IF('未処置歯ありの者の数'!M17="-","-",'未処置歯ありの者の数'!M17/'受診者数'!M17*100))</f>
        <v>50</v>
      </c>
      <c r="N17" s="1156">
        <f>IF('受診者数'!N17=0,"-",IF('未処置歯ありの者の数'!N17="-","-",'未処置歯ありの者の数'!N17/'受診者数'!N17*100))</f>
        <v>51.85185185185185</v>
      </c>
      <c r="O17" s="1156">
        <f>IF('受診者数'!O17=0,"-",IF('未処置歯ありの者の数'!O17="-","-",'未処置歯ありの者の数'!O17/'受診者数'!O17*100))</f>
        <v>42.62295081967213</v>
      </c>
      <c r="P17" s="1156" t="str">
        <f>IF('受診者数'!P17=0,"-",IF('未処置歯ありの者の数'!P17="-","-",'未処置歯ありの者の数'!P17/'受診者数'!P17*100))</f>
        <v>-</v>
      </c>
      <c r="Q17" s="1156"/>
      <c r="R17" s="1156">
        <f>IF('受診者数'!R17=0,"-",IF('未処置歯ありの者の数'!R17="-","-",'未処置歯ありの者の数'!R17/'受診者数'!R17*100))</f>
        <v>21.73913043478261</v>
      </c>
      <c r="S17" s="1156">
        <f>IF('受診者数'!S17=0,"-",IF('未処置歯ありの者の数'!S17="-","-",'未処置歯ありの者の数'!S17/'受診者数'!S17*100))</f>
        <v>30.555555555555557</v>
      </c>
      <c r="T17" s="1156">
        <f>IF('受診者数'!T17=0,"-",IF('未処置歯ありの者の数'!T17="-","-",'未処置歯ありの者の数'!T17/'受診者数'!T17*100))</f>
        <v>29.166666666666668</v>
      </c>
      <c r="U17" s="1156">
        <f>IF('受診者数'!U17=0,"-",IF('未処置歯ありの者の数'!U17="-","-",'未処置歯ありの者の数'!U17/'受診者数'!U17*100))</f>
        <v>41.17647058823529</v>
      </c>
      <c r="V17" s="1156">
        <f>IF('受診者数'!V17=0,"-",IF('未処置歯ありの者の数'!V17="-","-",'未処置歯ありの者の数'!V17/'受診者数'!V17*100))</f>
        <v>31.62393162393162</v>
      </c>
      <c r="W17" s="1156">
        <f>IF('受診者数'!W17=0,"-",IF('未処置歯ありの者の数'!W17="-","-",'未処置歯ありの者の数'!W17/'受診者数'!W17*100))</f>
        <v>48.148148148148145</v>
      </c>
    </row>
    <row r="18" spans="1:23" s="1093" customFormat="1" ht="12" customHeight="1">
      <c r="A18" s="1132"/>
      <c r="B18" s="1133">
        <v>15</v>
      </c>
      <c r="C18" s="1090" t="s">
        <v>777</v>
      </c>
      <c r="D18" s="1156">
        <f>IF('受診者数'!D18=0,"-",IF('未処置歯ありの者の数'!D18="-","-",'未処置歯ありの者の数'!D18/'受診者数'!D18*100))</f>
        <v>36.36363636363637</v>
      </c>
      <c r="E18" s="1156">
        <f>IF('受診者数'!E18=0,"-",IF('未処置歯ありの者の数'!E18="-","-",'未処置歯ありの者の数'!E18/'受診者数'!E18*100))</f>
        <v>50</v>
      </c>
      <c r="F18" s="1156">
        <f>IF('受診者数'!F18=0,"-",IF('未処置歯ありの者の数'!F18="-","-",'未処置歯ありの者の数'!F18/'受診者数'!F18*100))</f>
        <v>60</v>
      </c>
      <c r="G18" s="1156">
        <f>IF('受診者数'!G18=0,"-",IF('未処置歯ありの者の数'!G18="-","-",'未処置歯ありの者の数'!G18/'受診者数'!G18*100))</f>
        <v>35.294117647058826</v>
      </c>
      <c r="H18" s="1156">
        <f>IF('受診者数'!H18=0,"-",IF('未処置歯ありの者の数'!H18="-","-",'未処置歯ありの者の数'!H18/'受診者数'!H18*100))</f>
        <v>40</v>
      </c>
      <c r="I18" s="1156">
        <f>IF('受診者数'!I18=0,"-",IF('未処置歯ありの者の数'!I18="-","-",'未処置歯ありの者の数'!I18/'受診者数'!I18*100))</f>
        <v>37.160120845921455</v>
      </c>
      <c r="J18" s="1156"/>
      <c r="K18" s="1156">
        <f>IF('受診者数'!K18=0,"-",IF('未処置歯ありの者の数'!K18="-","-",'未処置歯ありの者の数'!K18/'受診者数'!K18*100))</f>
        <v>33.33333333333333</v>
      </c>
      <c r="L18" s="1156" t="str">
        <f>IF('受診者数'!L18=0,"-",IF('未処置歯ありの者の数'!L18="-","-",'未処置歯ありの者の数'!L18/'受診者数'!L18*100))</f>
        <v>-</v>
      </c>
      <c r="M18" s="1156" t="str">
        <f>IF('受診者数'!M18=0,"-",IF('未処置歯ありの者の数'!M18="-","-",'未処置歯ありの者の数'!M18/'受診者数'!M18*100))</f>
        <v>-</v>
      </c>
      <c r="N18" s="1156">
        <f>IF('受診者数'!N18=0,"-",IF('未処置歯ありの者の数'!N18="-","-",'未処置歯ありの者の数'!N18/'受診者数'!N18*100))</f>
        <v>75</v>
      </c>
      <c r="O18" s="1156">
        <f>IF('受診者数'!O18=0,"-",IF('未処置歯ありの者の数'!O18="-","-",'未処置歯ありの者の数'!O18/'受診者数'!O18*100))</f>
        <v>57.14285714285714</v>
      </c>
      <c r="P18" s="1156">
        <f>IF('受診者数'!P18=0,"-",IF('未処置歯ありの者の数'!P18="-","-",'未処置歯ありの者の数'!P18/'受診者数'!P18*100))</f>
        <v>41.74757281553398</v>
      </c>
      <c r="Q18" s="1156"/>
      <c r="R18" s="1156">
        <f>IF('受診者数'!R18=0,"-",IF('未処置歯ありの者の数'!R18="-","-",'未処置歯ありの者の数'!R18/'受診者数'!R18*100))</f>
        <v>37.5</v>
      </c>
      <c r="S18" s="1156">
        <f>IF('受診者数'!S18=0,"-",IF('未処置歯ありの者の数'!S18="-","-",'未処置歯ありの者の数'!S18/'受診者数'!S18*100))</f>
        <v>50</v>
      </c>
      <c r="T18" s="1156">
        <f>IF('受診者数'!T18=0,"-",IF('未処置歯ありの者の数'!T18="-","-",'未処置歯ありの者の数'!T18/'受診者数'!T18*100))</f>
        <v>60</v>
      </c>
      <c r="U18" s="1156">
        <f>IF('受診者数'!U18=0,"-",IF('未処置歯ありの者の数'!U18="-","-",'未処置歯ありの者の数'!U18/'受診者数'!U18*100))</f>
        <v>23.076923076923077</v>
      </c>
      <c r="V18" s="1156">
        <f>IF('受診者数'!V18=0,"-",IF('未処置歯ありの者の数'!V18="-","-",'未処置歯ありの者の数'!V18/'受診者数'!V18*100))</f>
        <v>35.714285714285715</v>
      </c>
      <c r="W18" s="1156">
        <f>IF('受診者数'!W18=0,"-",IF('未処置歯ありの者の数'!W18="-","-",'未処置歯ありの者の数'!W18/'受診者数'!W18*100))</f>
        <v>35.08771929824561</v>
      </c>
    </row>
    <row r="19" spans="1:23" s="1093" customFormat="1" ht="12" customHeight="1">
      <c r="A19" s="1132"/>
      <c r="B19" s="1133">
        <v>16</v>
      </c>
      <c r="C19" s="1090" t="s">
        <v>778</v>
      </c>
      <c r="D19" s="1156">
        <f>IF('受診者数'!D19=0,"-",IF('未処置歯ありの者の数'!D19="-","-",'未処置歯ありの者の数'!D19/'受診者数'!D19*100))</f>
        <v>0</v>
      </c>
      <c r="E19" s="1156">
        <f>IF('受診者数'!E19=0,"-",IF('未処置歯ありの者の数'!E19="-","-",'未処置歯ありの者の数'!E19/'受診者数'!E19*100))</f>
        <v>0</v>
      </c>
      <c r="F19" s="1156">
        <f>IF('受診者数'!F19=0,"-",IF('未処置歯ありの者の数'!F19="-","-",'未処置歯ありの者の数'!F19/'受診者数'!F19*100))</f>
        <v>0</v>
      </c>
      <c r="G19" s="1156">
        <f>IF('受診者数'!G19=0,"-",IF('未処置歯ありの者の数'!G19="-","-",'未処置歯ありの者の数'!G19/'受診者数'!G19*100))</f>
        <v>0</v>
      </c>
      <c r="H19" s="1156">
        <f>IF('受診者数'!H19=0,"-",IF('未処置歯ありの者の数'!H19="-","-",'未処置歯ありの者の数'!H19/'受診者数'!H19*100))</f>
        <v>0</v>
      </c>
      <c r="I19" s="1156">
        <f>IF('受診者数'!I19=0,"-",IF('未処置歯ありの者の数'!I19="-","-",'未処置歯ありの者の数'!I19/'受診者数'!I19*100))</f>
        <v>0</v>
      </c>
      <c r="J19" s="1156"/>
      <c r="K19" s="1156">
        <f>IF('受診者数'!K19=0,"-",IF('未処置歯ありの者の数'!K19="-","-",'未処置歯ありの者の数'!K19/'受診者数'!K19*100))</f>
        <v>0</v>
      </c>
      <c r="L19" s="1156">
        <f>IF('受診者数'!L19=0,"-",IF('未処置歯ありの者の数'!L19="-","-",'未処置歯ありの者の数'!L19/'受診者数'!L19*100))</f>
        <v>0</v>
      </c>
      <c r="M19" s="1156">
        <f>IF('受診者数'!M19=0,"-",IF('未処置歯ありの者の数'!M19="-","-",'未処置歯ありの者の数'!M19/'受診者数'!M19*100))</f>
        <v>0</v>
      </c>
      <c r="N19" s="1156">
        <f>IF('受診者数'!N19=0,"-",IF('未処置歯ありの者の数'!N19="-","-",'未処置歯ありの者の数'!N19/'受診者数'!N19*100))</f>
        <v>0</v>
      </c>
      <c r="O19" s="1156">
        <f>IF('受診者数'!O19=0,"-",IF('未処置歯ありの者の数'!O19="-","-",'未処置歯ありの者の数'!O19/'受診者数'!O19*100))</f>
        <v>0</v>
      </c>
      <c r="P19" s="1156">
        <f>IF('受診者数'!P19=0,"-",IF('未処置歯ありの者の数'!P19="-","-",'未処置歯ありの者の数'!P19/'受診者数'!P19*100))</f>
        <v>0</v>
      </c>
      <c r="Q19" s="1156"/>
      <c r="R19" s="1156">
        <f>IF('受診者数'!R19=0,"-",IF('未処置歯ありの者の数'!R19="-","-",'未処置歯ありの者の数'!R19/'受診者数'!R19*100))</f>
        <v>0</v>
      </c>
      <c r="S19" s="1156">
        <f>IF('受診者数'!S19=0,"-",IF('未処置歯ありの者の数'!S19="-","-",'未処置歯ありの者の数'!S19/'受診者数'!S19*100))</f>
        <v>0</v>
      </c>
      <c r="T19" s="1156">
        <f>IF('受診者数'!T19=0,"-",IF('未処置歯ありの者の数'!T19="-","-",'未処置歯ありの者の数'!T19/'受診者数'!T19*100))</f>
        <v>0</v>
      </c>
      <c r="U19" s="1156">
        <f>IF('受診者数'!U19=0,"-",IF('未処置歯ありの者の数'!U19="-","-",'未処置歯ありの者の数'!U19/'受診者数'!U19*100))</f>
        <v>0</v>
      </c>
      <c r="V19" s="1156">
        <f>IF('受診者数'!V19=0,"-",IF('未処置歯ありの者の数'!V19="-","-",'未処置歯ありの者の数'!V19/'受診者数'!V19*100))</f>
        <v>0</v>
      </c>
      <c r="W19" s="1156">
        <f>IF('受診者数'!W19=0,"-",IF('未処置歯ありの者の数'!W19="-","-",'未処置歯ありの者の数'!W19/'受診者数'!W19*100))</f>
        <v>0</v>
      </c>
    </row>
    <row r="20" spans="1:23" s="1093" customFormat="1" ht="12" customHeight="1">
      <c r="A20" s="1132"/>
      <c r="B20" s="1133">
        <v>17</v>
      </c>
      <c r="C20" s="1090" t="s">
        <v>779</v>
      </c>
      <c r="D20" s="1159" t="s">
        <v>292</v>
      </c>
      <c r="E20" s="1159" t="s">
        <v>292</v>
      </c>
      <c r="F20" s="1159" t="s">
        <v>292</v>
      </c>
      <c r="G20" s="1159" t="s">
        <v>292</v>
      </c>
      <c r="H20" s="1159" t="s">
        <v>292</v>
      </c>
      <c r="I20" s="1159" t="s">
        <v>292</v>
      </c>
      <c r="J20" s="1157"/>
      <c r="K20" s="1159" t="s">
        <v>292</v>
      </c>
      <c r="L20" s="1159" t="s">
        <v>292</v>
      </c>
      <c r="M20" s="1159" t="s">
        <v>292</v>
      </c>
      <c r="N20" s="1159" t="s">
        <v>292</v>
      </c>
      <c r="O20" s="1159" t="s">
        <v>292</v>
      </c>
      <c r="P20" s="1159" t="s">
        <v>292</v>
      </c>
      <c r="Q20" s="1159" t="s">
        <v>292</v>
      </c>
      <c r="R20" s="1159" t="s">
        <v>292</v>
      </c>
      <c r="S20" s="1159" t="s">
        <v>292</v>
      </c>
      <c r="T20" s="1159" t="s">
        <v>292</v>
      </c>
      <c r="U20" s="1159" t="s">
        <v>292</v>
      </c>
      <c r="V20" s="1159" t="s">
        <v>292</v>
      </c>
      <c r="W20" s="1159" t="s">
        <v>292</v>
      </c>
    </row>
    <row r="21" spans="1:23" s="1093" customFormat="1" ht="12" customHeight="1">
      <c r="A21" s="1132"/>
      <c r="B21" s="1133">
        <v>18</v>
      </c>
      <c r="C21" s="1090" t="s">
        <v>780</v>
      </c>
      <c r="D21" s="1156">
        <f>IF('受診者数'!D21=0,"-",IF('未処置歯ありの者の数'!D21="-","-",'未処置歯ありの者の数'!D21/'受診者数'!D21*100))</f>
        <v>25</v>
      </c>
      <c r="E21" s="1156">
        <f>IF('受診者数'!E21=0,"-",IF('未処置歯ありの者の数'!E21="-","-",'未処置歯ありの者の数'!E21/'受診者数'!E21*100))</f>
        <v>20</v>
      </c>
      <c r="F21" s="1156">
        <f>IF('受診者数'!F21=0,"-",IF('未処置歯ありの者の数'!F21="-","-",'未処置歯ありの者の数'!F21/'受診者数'!F21*100))</f>
        <v>29.411764705882355</v>
      </c>
      <c r="G21" s="1156">
        <f>IF('受診者数'!G21=0,"-",IF('未処置歯ありの者の数'!G21="-","-",'未処置歯ありの者の数'!G21/'受診者数'!G21*100))</f>
        <v>21.052631578947366</v>
      </c>
      <c r="H21" s="1156">
        <f>IF('受診者数'!H21=0,"-",IF('未処置歯ありの者の数'!H21="-","-",'未処置歯ありの者の数'!H21/'受診者数'!H21*100))</f>
        <v>24.528301886792452</v>
      </c>
      <c r="I21" s="1156" t="str">
        <f>IF('受診者数'!I21=0,"-",IF('未処置歯ありの者の数'!I21="-","-",'未処置歯ありの者の数'!I21/'受診者数'!I21*100))</f>
        <v>-</v>
      </c>
      <c r="J21" s="1156"/>
      <c r="K21" s="1156">
        <f>IF('受診者数'!K21=0,"-",IF('未処置歯ありの者の数'!K21="-","-",'未処置歯ありの者の数'!K21/'受診者数'!K21*100))</f>
        <v>0</v>
      </c>
      <c r="L21" s="1156">
        <f>IF('受診者数'!L21=0,"-",IF('未処置歯ありの者の数'!L21="-","-",'未処置歯ありの者の数'!L21/'受診者数'!L21*100))</f>
        <v>0</v>
      </c>
      <c r="M21" s="1156">
        <f>IF('受診者数'!M21=0,"-",IF('未処置歯ありの者の数'!M21="-","-",'未処置歯ありの者の数'!M21/'受診者数'!M21*100))</f>
        <v>33.33333333333333</v>
      </c>
      <c r="N21" s="1156">
        <f>IF('受診者数'!N21=0,"-",IF('未処置歯ありの者の数'!N21="-","-",'未処置歯ありの者の数'!N21/'受診者数'!N21*100))</f>
        <v>37.5</v>
      </c>
      <c r="O21" s="1156">
        <f>IF('受診者数'!O21=0,"-",IF('未処置歯ありの者の数'!O21="-","-",'未処置歯ありの者の数'!O21/'受診者数'!O21*100))</f>
        <v>25</v>
      </c>
      <c r="P21" s="1156" t="str">
        <f>IF('受診者数'!P21=0,"-",IF('未処置歯ありの者の数'!P21="-","-",'未処置歯ありの者の数'!P21/'受診者数'!P21*100))</f>
        <v>-</v>
      </c>
      <c r="Q21" s="1156"/>
      <c r="R21" s="1156">
        <f>IF('受診者数'!R21=0,"-",IF('未処置歯ありの者の数'!R21="-","-",'未処置歯ありの者の数'!R21/'受診者数'!R21*100))</f>
        <v>37.5</v>
      </c>
      <c r="S21" s="1156">
        <f>IF('受診者数'!S21=0,"-",IF('未処置歯ありの者の数'!S21="-","-",'未処置歯ありの者の数'!S21/'受診者数'!S21*100))</f>
        <v>25</v>
      </c>
      <c r="T21" s="1156">
        <f>IF('受診者数'!T21=0,"-",IF('未処置歯ありの者の数'!T21="-","-",'未処置歯ありの者の数'!T21/'受診者数'!T21*100))</f>
        <v>28.57142857142857</v>
      </c>
      <c r="U21" s="1156">
        <f>IF('受診者数'!U21=0,"-",IF('未処置歯ありの者の数'!U21="-","-",'未処置歯ありの者の数'!U21/'受診者数'!U21*100))</f>
        <v>9.090909090909092</v>
      </c>
      <c r="V21" s="1156">
        <f>IF('受診者数'!V21=0,"-",IF('未処置歯ありの者の数'!V21="-","-",'未処置歯ありの者の数'!V21/'受診者数'!V21*100))</f>
        <v>24.324324324324326</v>
      </c>
      <c r="W21" s="1156" t="str">
        <f>IF('受診者数'!W21=0,"-",IF('未処置歯ありの者の数'!W21="-","-",'未処置歯ありの者の数'!W21/'受診者数'!W21*100))</f>
        <v>-</v>
      </c>
    </row>
    <row r="22" spans="1:23" s="1093" customFormat="1" ht="12" customHeight="1">
      <c r="A22" s="1132"/>
      <c r="B22" s="1133">
        <v>19</v>
      </c>
      <c r="C22" s="1090" t="s">
        <v>781</v>
      </c>
      <c r="D22" s="1156">
        <f>IF('受診者数'!D22=0,"-",IF('未処置歯ありの者の数'!D22="-","-",'未処置歯ありの者の数'!D22/'受診者数'!D22*100))</f>
        <v>46.32352941176471</v>
      </c>
      <c r="E22" s="1156">
        <f>IF('受診者数'!E22=0,"-",IF('未処置歯ありの者の数'!E22="-","-",'未処置歯ありの者の数'!E22/'受診者数'!E22*100))</f>
        <v>40.57971014492754</v>
      </c>
      <c r="F22" s="1156">
        <f>IF('受診者数'!F22=0,"-",IF('未処置歯ありの者の数'!F22="-","-",'未処置歯ありの者の数'!F22/'受診者数'!F22*100))</f>
        <v>30.939226519337016</v>
      </c>
      <c r="G22" s="1156">
        <f>IF('受診者数'!G22=0,"-",IF('未処置歯ありの者の数'!G22="-","-",'未処置歯ありの者の数'!G22/'受診者数'!G22*100))</f>
        <v>32.78688524590164</v>
      </c>
      <c r="H22" s="1156">
        <f>IF('受診者数'!H22=0,"-",IF('未処置歯ありの者の数'!H22="-","-",'未処置歯ありの者の数'!H22/'受診者数'!H22*100))</f>
        <v>36.48068669527897</v>
      </c>
      <c r="I22" s="1156">
        <f>IF('受診者数'!I22=0,"-",IF('未処置歯ありの者の数'!I22="-","-",'未処置歯ありの者の数'!I22/'受診者数'!I22*100))</f>
        <v>32.30769230769231</v>
      </c>
      <c r="J22" s="1156"/>
      <c r="K22" s="1156">
        <f>IF('受診者数'!K22=0,"-",IF('未処置歯ありの者の数'!K22="-","-",'未処置歯ありの者の数'!K22/'受診者数'!K22*100))</f>
        <v>50</v>
      </c>
      <c r="L22" s="1156">
        <f>IF('受診者数'!L22=0,"-",IF('未処置歯ありの者の数'!L22="-","-",'未処置歯ありの者の数'!L22/'受診者数'!L22*100))</f>
        <v>45.94594594594595</v>
      </c>
      <c r="M22" s="1156">
        <f>IF('受診者数'!M22=0,"-",IF('未処置歯ありの者の数'!M22="-","-",'未処置歯ありの者の数'!M22/'受診者数'!M22*100))</f>
        <v>32.20338983050847</v>
      </c>
      <c r="N22" s="1156">
        <f>IF('受診者数'!N22=0,"-",IF('未処置歯ありの者の数'!N22="-","-",'未処置歯ありの者の数'!N22/'受診者数'!N22*100))</f>
        <v>33.33333333333333</v>
      </c>
      <c r="O22" s="1156">
        <f>IF('受診者数'!O22=0,"-",IF('未処置歯ありの者の数'!O22="-","-",'未処置歯ありの者の数'!O22/'受診者数'!O22*100))</f>
        <v>37.916666666666664</v>
      </c>
      <c r="P22" s="1156">
        <f>IF('受診者数'!P22=0,"-",IF('未処置歯ありの者の数'!P22="-","-",'未処置歯ありの者の数'!P22/'受診者数'!P22*100))</f>
        <v>41.17647058823529</v>
      </c>
      <c r="Q22" s="1156"/>
      <c r="R22" s="1156">
        <f>IF('受診者数'!R22=0,"-",IF('未処置歯ありの者の数'!R22="-","-",'未処置歯ありの者の数'!R22/'受診者数'!R22*100))</f>
        <v>44.680851063829785</v>
      </c>
      <c r="S22" s="1156">
        <f>IF('受診者数'!S22=0,"-",IF('未処置歯ありの者の数'!S22="-","-",'未処置歯ありの者の数'!S22/'受診者数'!S22*100))</f>
        <v>38.613861386138616</v>
      </c>
      <c r="T22" s="1156">
        <f>IF('受診者数'!T22=0,"-",IF('未処置歯ありの者の数'!T22="-","-",'未処置歯ありの者の数'!T22/'受診者数'!T22*100))</f>
        <v>30.327868852459016</v>
      </c>
      <c r="U22" s="1156">
        <f>IF('受診者数'!U22=0,"-",IF('未処置歯ありの者の数'!U22="-","-",'未処置歯ありの者の数'!U22/'受診者数'!U22*100))</f>
        <v>32.3943661971831</v>
      </c>
      <c r="V22" s="1156">
        <f>IF('受診者数'!V22=0,"-",IF('未処置歯ありの者の数'!V22="-","-",'未処置歯ありの者の数'!V22/'受診者数'!V22*100))</f>
        <v>35.72984749455338</v>
      </c>
      <c r="W22" s="1156">
        <f>IF('受診者数'!W22=0,"-",IF('未処置歯ありの者の数'!W22="-","-",'未処置歯ありの者の数'!W22/'受診者数'!W22*100))</f>
        <v>29.166666666666668</v>
      </c>
    </row>
    <row r="23" spans="1:23" s="1093" customFormat="1" ht="12" customHeight="1">
      <c r="A23" s="1132"/>
      <c r="B23" s="1133">
        <v>20</v>
      </c>
      <c r="C23" s="1090" t="s">
        <v>782</v>
      </c>
      <c r="D23" s="1156">
        <f>IF('受診者数'!D23=0,"-",IF('未処置歯ありの者の数'!D23="-","-",'未処置歯ありの者の数'!D23/'受診者数'!D23*100))</f>
        <v>18.181818181818183</v>
      </c>
      <c r="E23" s="1156">
        <f>IF('受診者数'!E23=0,"-",IF('未処置歯ありの者の数'!E23="-","-",'未処置歯ありの者の数'!E23/'受診者数'!E23*100))</f>
        <v>0</v>
      </c>
      <c r="F23" s="1156">
        <f>IF('受診者数'!F23=0,"-",IF('未処置歯ありの者の数'!F23="-","-",'未処置歯ありの者の数'!F23/'受診者数'!F23*100))</f>
        <v>30.357142857142854</v>
      </c>
      <c r="G23" s="1156">
        <f>IF('受診者数'!G23=0,"-",IF('未処置歯ありの者の数'!G23="-","-",'未処置歯ありの者の数'!G23/'受診者数'!G23*100))</f>
        <v>0</v>
      </c>
      <c r="H23" s="1156">
        <f>IF('受診者数'!H23=0,"-",IF('未処置歯ありの者の数'!H23="-","-",'未処置歯ありの者の数'!H23/'受診者数'!H23*100))</f>
        <v>23.863636363636363</v>
      </c>
      <c r="I23" s="1156">
        <f>IF('受診者数'!I23=0,"-",IF('未処置歯ありの者の数'!I23="-","-",'未処置歯ありの者の数'!I23/'受診者数'!I23*100))</f>
        <v>28.57142857142857</v>
      </c>
      <c r="J23" s="1156"/>
      <c r="K23" s="1156">
        <f>IF('受診者数'!K23=0,"-",IF('未処置歯ありの者の数'!K23="-","-",'未処置歯ありの者の数'!K23/'受診者数'!K23*100))</f>
        <v>14.285714285714285</v>
      </c>
      <c r="L23" s="1156" t="str">
        <f>IF('受診者数'!L23=0,"-",IF('未処置歯ありの者の数'!L23="-","-",'未処置歯ありの者の数'!L23/'受診者数'!L23*100))</f>
        <v>-</v>
      </c>
      <c r="M23" s="1156">
        <f>IF('受診者数'!M23=0,"-",IF('未処置歯ありの者の数'!M23="-","-",'未処置歯ありの者の数'!M23/'受診者数'!M23*100))</f>
        <v>66.66666666666666</v>
      </c>
      <c r="N23" s="1156">
        <f>IF('受診者数'!N23=0,"-",IF('未処置歯ありの者の数'!N23="-","-",'未処置歯ありの者の数'!N23/'受診者数'!N23*100))</f>
        <v>0</v>
      </c>
      <c r="O23" s="1156">
        <f>IF('受診者数'!O23=0,"-",IF('未処置歯ありの者の数'!O23="-","-",'未処置歯ありの者の数'!O23/'受診者数'!O23*100))</f>
        <v>25</v>
      </c>
      <c r="P23" s="1156">
        <f>IF('受診者数'!P23=0,"-",IF('未処置歯ありの者の数'!P23="-","-",'未処置歯ありの者の数'!P23/'受診者数'!P23*100))</f>
        <v>27.27272727272727</v>
      </c>
      <c r="Q23" s="1156"/>
      <c r="R23" s="1156">
        <f>IF('受診者数'!R23=0,"-",IF('未処置歯ありの者の数'!R23="-","-",'未処置歯ありの者の数'!R23/'受診者数'!R23*100))</f>
        <v>20</v>
      </c>
      <c r="S23" s="1156">
        <f>IF('受診者数'!S23=0,"-",IF('未処置歯ありの者の数'!S23="-","-",'未処置歯ありの者の数'!S23/'受診者数'!S23*100))</f>
        <v>0</v>
      </c>
      <c r="T23" s="1156">
        <f>IF('受診者数'!T23=0,"-",IF('未処置歯ありの者の数'!T23="-","-",'未処置歯ありの者の数'!T23/'受診者数'!T23*100))</f>
        <v>28.30188679245283</v>
      </c>
      <c r="U23" s="1156">
        <f>IF('受診者数'!U23=0,"-",IF('未処置歯ありの者の数'!U23="-","-",'未処置歯ありの者の数'!U23/'受診者数'!U23*100))</f>
        <v>0</v>
      </c>
      <c r="V23" s="1156">
        <f>IF('受診者数'!V23=0,"-",IF('未処置歯ありの者の数'!V23="-","-",'未処置歯ありの者の数'!V23/'受診者数'!V23*100))</f>
        <v>23.684210526315788</v>
      </c>
      <c r="W23" s="1156">
        <f>IF('受診者数'!W23=0,"-",IF('未処置歯ありの者の数'!W23="-","-",'未処置歯ありの者の数'!W23/'受診者数'!W23*100))</f>
        <v>29.166666666666668</v>
      </c>
    </row>
    <row r="24" spans="1:23" s="1093" customFormat="1" ht="12" customHeight="1">
      <c r="A24" s="1132"/>
      <c r="B24" s="1133">
        <v>21</v>
      </c>
      <c r="C24" s="1090" t="s">
        <v>783</v>
      </c>
      <c r="D24" s="1156">
        <f>IF('受診者数'!D24=0,"-",IF('未処置歯ありの者の数'!D24="-","-",'未処置歯ありの者の数'!D24/'受診者数'!D24*100))</f>
        <v>55.319148936170215</v>
      </c>
      <c r="E24" s="1156">
        <f>IF('受診者数'!E24=0,"-",IF('未処置歯ありの者の数'!E24="-","-",'未処置歯ありの者の数'!E24/'受診者数'!E24*100))</f>
        <v>47.61904761904761</v>
      </c>
      <c r="F24" s="1156">
        <f>IF('受診者数'!F24=0,"-",IF('未処置歯ありの者の数'!F24="-","-",'未処置歯ありの者の数'!F24/'受診者数'!F24*100))</f>
        <v>48.275862068965516</v>
      </c>
      <c r="G24" s="1156">
        <f>IF('受診者数'!G24=0,"-",IF('未処置歯ありの者の数'!G24="-","-",'未処置歯ありの者の数'!G24/'受診者数'!G24*100))</f>
        <v>50</v>
      </c>
      <c r="H24" s="1156">
        <f>IF('受診者数'!H24=0,"-",IF('未処置歯ありの者の数'!H24="-","-",'未処置歯ありの者の数'!H24/'受診者数'!H24*100))</f>
        <v>52.53164556962025</v>
      </c>
      <c r="I24" s="1156" t="str">
        <f>IF('受診者数'!I24=0,"-",IF('未処置歯ありの者の数'!I24="-","-",'未処置歯ありの者の数'!I24/'受診者数'!I24*100))</f>
        <v>-</v>
      </c>
      <c r="J24" s="1156"/>
      <c r="K24" s="1156">
        <f>IF('受診者数'!K24=0,"-",IF('未処置歯ありの者の数'!K24="-","-",'未処置歯ありの者の数'!K24/'受診者数'!K24*100))</f>
        <v>68.75</v>
      </c>
      <c r="L24" s="1156">
        <f>IF('受診者数'!L24=0,"-",IF('未処置歯ありの者の数'!L24="-","-",'未処置歯ありの者の数'!L24/'受診者数'!L24*100))</f>
        <v>50</v>
      </c>
      <c r="M24" s="1156">
        <f>IF('受診者数'!M24=0,"-",IF('未処置歯ありの者の数'!M24="-","-",'未処置歯ありの者の数'!M24/'受診者数'!M24*100))</f>
        <v>75</v>
      </c>
      <c r="N24" s="1156">
        <f>IF('受診者数'!N24=0,"-",IF('未処置歯ありの者の数'!N24="-","-",'未処置歯ありの者の数'!N24/'受診者数'!N24*100))</f>
        <v>50</v>
      </c>
      <c r="O24" s="1156">
        <f>IF('受診者数'!O24=0,"-",IF('未処置歯ありの者の数'!O24="-","-",'未処置歯ありの者の数'!O24/'受診者数'!O24*100))</f>
        <v>65.21739130434783</v>
      </c>
      <c r="P24" s="1156" t="str">
        <f>IF('受診者数'!P24=0,"-",IF('未処置歯ありの者の数'!P24="-","-",'未処置歯ありの者の数'!P24/'受診者数'!P24*100))</f>
        <v>-</v>
      </c>
      <c r="Q24" s="1156"/>
      <c r="R24" s="1156">
        <f>IF('受診者数'!R24=0,"-",IF('未処置歯ありの者の数'!R24="-","-",'未処置歯ありの者の数'!R24/'受診者数'!R24*100))</f>
        <v>48.38709677419355</v>
      </c>
      <c r="S24" s="1156">
        <f>IF('受診者数'!S24=0,"-",IF('未処置歯ありの者の数'!S24="-","-",'未処置歯ありの者の数'!S24/'受診者数'!S24*100))</f>
        <v>47.368421052631575</v>
      </c>
      <c r="T24" s="1156">
        <f>IF('受診者数'!T24=0,"-",IF('未処置歯ありの者の数'!T24="-","-",'未処置歯ありの者の数'!T24/'受診者数'!T24*100))</f>
        <v>44</v>
      </c>
      <c r="U24" s="1156">
        <f>IF('受診者数'!U24=0,"-",IF('未処置歯ありの者の数'!U24="-","-",'未処置歯ありの者の数'!U24/'受診者数'!U24*100))</f>
        <v>50</v>
      </c>
      <c r="V24" s="1156">
        <f>IF('受診者数'!V24=0,"-",IF('未処置歯ありの者の数'!V24="-","-",'未処置歯ありの者の数'!V24/'受診者数'!V24*100))</f>
        <v>47.32142857142857</v>
      </c>
      <c r="W24" s="1156" t="str">
        <f>IF('受診者数'!W24=0,"-",IF('未処置歯ありの者の数'!W24="-","-",'未処置歯ありの者の数'!W24/'受診者数'!W24*100))</f>
        <v>-</v>
      </c>
    </row>
    <row r="25" spans="1:23" s="1093" customFormat="1" ht="12" customHeight="1">
      <c r="A25" s="1132"/>
      <c r="B25" s="1133">
        <v>22</v>
      </c>
      <c r="C25" s="1090" t="s">
        <v>784</v>
      </c>
      <c r="D25" s="1159" t="s">
        <v>292</v>
      </c>
      <c r="E25" s="1159" t="s">
        <v>292</v>
      </c>
      <c r="F25" s="1159" t="s">
        <v>292</v>
      </c>
      <c r="G25" s="1159" t="s">
        <v>292</v>
      </c>
      <c r="H25" s="1159" t="s">
        <v>292</v>
      </c>
      <c r="I25" s="1159" t="s">
        <v>292</v>
      </c>
      <c r="J25" s="1157"/>
      <c r="K25" s="1159" t="s">
        <v>292</v>
      </c>
      <c r="L25" s="1159" t="s">
        <v>292</v>
      </c>
      <c r="M25" s="1159" t="s">
        <v>292</v>
      </c>
      <c r="N25" s="1159" t="s">
        <v>292</v>
      </c>
      <c r="O25" s="1159" t="s">
        <v>292</v>
      </c>
      <c r="P25" s="1159" t="s">
        <v>292</v>
      </c>
      <c r="Q25" s="1157"/>
      <c r="R25" s="1159" t="s">
        <v>292</v>
      </c>
      <c r="S25" s="1159" t="s">
        <v>292</v>
      </c>
      <c r="T25" s="1159" t="s">
        <v>292</v>
      </c>
      <c r="U25" s="1159" t="s">
        <v>292</v>
      </c>
      <c r="V25" s="1159" t="s">
        <v>292</v>
      </c>
      <c r="W25" s="1159" t="s">
        <v>292</v>
      </c>
    </row>
    <row r="26" spans="1:23" s="1093" customFormat="1" ht="12" customHeight="1">
      <c r="A26" s="1132"/>
      <c r="B26" s="1133">
        <v>23</v>
      </c>
      <c r="C26" s="1090" t="s">
        <v>785</v>
      </c>
      <c r="D26" s="1156">
        <f>IF('受診者数'!D26=0,"-",IF('未処置歯ありの者の数'!D26="-","-",'未処置歯ありの者の数'!D26/'受診者数'!D26*100))</f>
        <v>47.286821705426355</v>
      </c>
      <c r="E26" s="1156">
        <f>IF('受診者数'!E26=0,"-",IF('未処置歯ありの者の数'!E26="-","-",'未処置歯ありの者の数'!E26/'受診者数'!E26*100))</f>
        <v>41.08527131782946</v>
      </c>
      <c r="F26" s="1156">
        <f>IF('受診者数'!F26=0,"-",IF('未処置歯ありの者の数'!F26="-","-",'未処置歯ありの者の数'!F26/'受診者数'!F26*100))</f>
        <v>43.84615384615385</v>
      </c>
      <c r="G26" s="1156">
        <f>IF('受診者数'!G26=0,"-",IF('未処置歯ありの者の数'!G26="-","-",'未処置歯ありの者の数'!G26/'受診者数'!G26*100))</f>
        <v>50</v>
      </c>
      <c r="H26" s="1156">
        <f>IF('受診者数'!H26=0,"-",IF('未処置歯ありの者の数'!H26="-","-",'未処置歯ありの者の数'!H26/'受診者数'!H26*100))</f>
        <v>45.083487940630796</v>
      </c>
      <c r="I26" s="1156" t="str">
        <f>IF('受診者数'!I26=0,"-",IF('未処置歯ありの者の数'!I26="-","-",'未処置歯ありの者の数'!I26/'受診者数'!I26*100))</f>
        <v>-</v>
      </c>
      <c r="J26" s="1156"/>
      <c r="K26" s="1156">
        <f>IF('受診者数'!K26=0,"-",IF('未処置歯ありの者の数'!K26="-","-",'未処置歯ありの者の数'!K26/'受診者数'!K26*100))</f>
        <v>46.808510638297875</v>
      </c>
      <c r="L26" s="1156">
        <f>IF('受診者数'!L26=0,"-",IF('未処置歯ありの者の数'!L26="-","-",'未処置歯ありの者の数'!L26/'受診者数'!L26*100))</f>
        <v>37.77777777777778</v>
      </c>
      <c r="M26" s="1156">
        <f>IF('受診者数'!M26=0,"-",IF('未処置歯ありの者の数'!M26="-","-",'未処置歯ありの者の数'!M26/'受診者数'!M26*100))</f>
        <v>56.41025641025641</v>
      </c>
      <c r="N26" s="1156">
        <f>IF('受診者数'!N26=0,"-",IF('未処置歯ありの者の数'!N26="-","-",'未処置歯ありの者の数'!N26/'受診者数'!N26*100))</f>
        <v>71.42857142857143</v>
      </c>
      <c r="O26" s="1156">
        <f>IF('受診者数'!O26=0,"-",IF('未処置歯ありの者の数'!O26="-","-",'未処置歯ありの者の数'!O26/'受診者数'!O26*100))</f>
        <v>47.56756756756757</v>
      </c>
      <c r="P26" s="1156" t="str">
        <f>IF('受診者数'!P26=0,"-",IF('未処置歯ありの者の数'!P26="-","-",'未処置歯ありの者の数'!P26/'受診者数'!P26*100))</f>
        <v>-</v>
      </c>
      <c r="Q26" s="1156"/>
      <c r="R26" s="1156">
        <f>IF('受診者数'!R26=0,"-",IF('未処置歯ありの者の数'!R26="-","-",'未処置歯ありの者の数'!R26/'受診者数'!R26*100))</f>
        <v>47.5609756097561</v>
      </c>
      <c r="S26" s="1156">
        <f>IF('受診者数'!S26=0,"-",IF('未処置歯ありの者の数'!S26="-","-",'未処置歯ありの者の数'!S26/'受診者数'!S26*100))</f>
        <v>42.857142857142854</v>
      </c>
      <c r="T26" s="1156">
        <f>IF('受診者数'!T26=0,"-",IF('未処置歯ありの者の数'!T26="-","-",'未処置歯ありの者の数'!T26/'受診者数'!T26*100))</f>
        <v>38.46153846153847</v>
      </c>
      <c r="U26" s="1156">
        <f>IF('受診者数'!U26=0,"-",IF('未処置歯ありの者の数'!U26="-","-",'未処置歯ありの者の数'!U26/'受診者数'!U26*100))</f>
        <v>40</v>
      </c>
      <c r="V26" s="1156">
        <f>IF('受診者数'!V26=0,"-",IF('未処置歯ありの者の数'!V26="-","-",'未処置歯ありの者の数'!V26/'受診者数'!V26*100))</f>
        <v>43.78531073446328</v>
      </c>
      <c r="W26" s="1156" t="str">
        <f>IF('受診者数'!W26=0,"-",IF('未処置歯ありの者の数'!W26="-","-",'未処置歯ありの者の数'!W26/'受診者数'!W26*100))</f>
        <v>-</v>
      </c>
    </row>
    <row r="27" spans="1:23" s="1093" customFormat="1" ht="12" customHeight="1">
      <c r="A27" s="1132"/>
      <c r="B27" s="1133">
        <v>24</v>
      </c>
      <c r="C27" s="1090" t="s">
        <v>786</v>
      </c>
      <c r="D27" s="1156">
        <f>IF('受診者数'!D27=0,"-",IF('未処置歯ありの者の数'!D27="-","-",'未処置歯ありの者の数'!D27/'受診者数'!D27*100))</f>
        <v>66.66666666666666</v>
      </c>
      <c r="E27" s="1156">
        <f>IF('受診者数'!E27=0,"-",IF('未処置歯ありの者の数'!E27="-","-",'未処置歯ありの者の数'!E27/'受診者数'!E27*100))</f>
        <v>39.473684210526315</v>
      </c>
      <c r="F27" s="1156">
        <f>IF('受診者数'!F27=0,"-",IF('未処置歯ありの者の数'!F27="-","-",'未処置歯ありの者の数'!F27/'受診者数'!F27*100))</f>
        <v>45.83333333333333</v>
      </c>
      <c r="G27" s="1156">
        <f>IF('受診者数'!G27=0,"-",IF('未処置歯ありの者の数'!G27="-","-",'未処置歯ありの者の数'!G27/'受診者数'!G27*100))</f>
        <v>55.55555555555556</v>
      </c>
      <c r="H27" s="1156">
        <f>IF('受診者数'!H27=0,"-",IF('未処置歯ありの者の数'!H27="-","-",'未処置歯ありの者の数'!H27/'受診者数'!H27*100))</f>
        <v>50</v>
      </c>
      <c r="I27" s="1156" t="str">
        <f>IF('受診者数'!I27=0,"-",IF('未処置歯ありの者の数'!I27="-","-",'未処置歯ありの者の数'!I27/'受診者数'!I27*100))</f>
        <v>-</v>
      </c>
      <c r="J27" s="1156"/>
      <c r="K27" s="1156">
        <f>IF('受診者数'!K27=0,"-",IF('未処置歯ありの者の数'!K27="-","-",'未処置歯ありの者の数'!K27/'受診者数'!K27*100))</f>
        <v>55.55555555555556</v>
      </c>
      <c r="L27" s="1156">
        <f>IF('受診者数'!L27=0,"-",IF('未処置歯ありの者の数'!L27="-","-",'未処置歯ありの者の数'!L27/'受診者数'!L27*100))</f>
        <v>53.333333333333336</v>
      </c>
      <c r="M27" s="1156">
        <f>IF('受診者数'!M27=0,"-",IF('未処置歯ありの者の数'!M27="-","-",'未処置歯ありの者の数'!M27/'受診者数'!M27*100))</f>
        <v>50</v>
      </c>
      <c r="N27" s="1156">
        <f>IF('受診者数'!N27=0,"-",IF('未処置歯ありの者の数'!N27="-","-",'未処置歯ありの者の数'!N27/'受診者数'!N27*100))</f>
        <v>57.14285714285714</v>
      </c>
      <c r="O27" s="1156">
        <f>IF('受診者数'!O27=0,"-",IF('未処置歯ありの者の数'!O27="-","-",'未処置歯ありの者の数'!O27/'受診者数'!O27*100))</f>
        <v>53.84615384615385</v>
      </c>
      <c r="P27" s="1156" t="str">
        <f>IF('受診者数'!P27=0,"-",IF('未処置歯ありの者の数'!P27="-","-",'未処置歯ありの者の数'!P27/'受診者数'!P27*100))</f>
        <v>-</v>
      </c>
      <c r="Q27" s="1156"/>
      <c r="R27" s="1156">
        <f>IF('受診者数'!R27=0,"-",IF('未処置歯ありの者の数'!R27="-","-",'未処置歯ありの者の数'!R27/'受診者数'!R27*100))</f>
        <v>73.33333333333333</v>
      </c>
      <c r="S27" s="1156">
        <f>IF('受診者数'!S27=0,"-",IF('未処置歯ありの者の数'!S27="-","-",'未処置歯ありの者の数'!S27/'受診者数'!S27*100))</f>
        <v>30.434782608695656</v>
      </c>
      <c r="T27" s="1156">
        <f>IF('受診者数'!T27=0,"-",IF('未処置歯ありの者の数'!T27="-","-",'未処置歯ありの者の数'!T27/'受診者数'!T27*100))</f>
        <v>43.75</v>
      </c>
      <c r="U27" s="1156">
        <f>IF('受診者数'!U27=0,"-",IF('未処置歯ありの者の数'!U27="-","-",'未処置歯ありの者の数'!U27/'受診者数'!U27*100))</f>
        <v>54.54545454545454</v>
      </c>
      <c r="V27" s="1156">
        <f>IF('受診者数'!V27=0,"-",IF('未処置歯ありの者の数'!V27="-","-",'未処置歯ありの者の数'!V27/'受診者数'!V27*100))</f>
        <v>47.69230769230769</v>
      </c>
      <c r="W27" s="1156" t="str">
        <f>IF('受診者数'!W27=0,"-",IF('未処置歯ありの者の数'!W27="-","-",'未処置歯ありの者の数'!W27/'受診者数'!W27*100))</f>
        <v>-</v>
      </c>
    </row>
    <row r="28" spans="1:23" s="1093" customFormat="1" ht="12" customHeight="1">
      <c r="A28" s="1132"/>
      <c r="B28" s="1133">
        <v>25</v>
      </c>
      <c r="C28" s="1090" t="s">
        <v>787</v>
      </c>
      <c r="D28" s="1156">
        <f>IF('受診者数'!D28=0,"-",IF('未処置歯ありの者の数'!D28="-","-",'未処置歯ありの者の数'!D28/'受診者数'!D28*100))</f>
        <v>100</v>
      </c>
      <c r="E28" s="1156">
        <f>IF('受診者数'!E28=0,"-",IF('未処置歯ありの者の数'!E28="-","-",'未処置歯ありの者の数'!E28/'受診者数'!E28*100))</f>
        <v>100</v>
      </c>
      <c r="F28" s="1156">
        <f>IF('受診者数'!F28=0,"-",IF('未処置歯ありの者の数'!F28="-","-",'未処置歯ありの者の数'!F28/'受診者数'!F28*100))</f>
        <v>100</v>
      </c>
      <c r="G28" s="1156">
        <f>IF('受診者数'!G28=0,"-",IF('未処置歯ありの者の数'!G28="-","-",'未処置歯ありの者の数'!G28/'受診者数'!G28*100))</f>
        <v>100</v>
      </c>
      <c r="H28" s="1156">
        <f>IF('受診者数'!H28=0,"-",IF('未処置歯ありの者の数'!H28="-","-",'未処置歯ありの者の数'!H28/'受診者数'!H28*100))</f>
        <v>100</v>
      </c>
      <c r="I28" s="1156" t="str">
        <f>IF('受診者数'!I28=0,"-",IF('未処置歯ありの者の数'!I28="-","-",'未処置歯ありの者の数'!I28/'受診者数'!I28*100))</f>
        <v>-</v>
      </c>
      <c r="J28" s="1156"/>
      <c r="K28" s="1156">
        <f>IF('受診者数'!K28=0,"-",IF('未処置歯ありの者の数'!K28="-","-",'未処置歯ありの者の数'!K28/'受診者数'!K28*100))</f>
        <v>100</v>
      </c>
      <c r="L28" s="1156">
        <f>IF('受診者数'!L28=0,"-",IF('未処置歯ありの者の数'!L28="-","-",'未処置歯ありの者の数'!L28/'受診者数'!L28*100))</f>
        <v>100</v>
      </c>
      <c r="M28" s="1156">
        <f>IF('受診者数'!M28=0,"-",IF('未処置歯ありの者の数'!M28="-","-",'未処置歯ありの者の数'!M28/'受診者数'!M28*100))</f>
        <v>100</v>
      </c>
      <c r="N28" s="1156">
        <f>IF('受診者数'!N28=0,"-",IF('未処置歯ありの者の数'!N28="-","-",'未処置歯ありの者の数'!N28/'受診者数'!N28*100))</f>
        <v>100</v>
      </c>
      <c r="O28" s="1156">
        <f>IF('受診者数'!O28=0,"-",IF('未処置歯ありの者の数'!O28="-","-",'未処置歯ありの者の数'!O28/'受診者数'!O28*100))</f>
        <v>100</v>
      </c>
      <c r="P28" s="1156" t="str">
        <f>IF('受診者数'!P28=0,"-",IF('未処置歯ありの者の数'!P28="-","-",'未処置歯ありの者の数'!P28/'受診者数'!P28*100))</f>
        <v>-</v>
      </c>
      <c r="Q28" s="1156"/>
      <c r="R28" s="1156">
        <f>IF('受診者数'!R28=0,"-",IF('未処置歯ありの者の数'!R28="-","-",'未処置歯ありの者の数'!R28/'受診者数'!R28*100))</f>
        <v>100</v>
      </c>
      <c r="S28" s="1156">
        <f>IF('受診者数'!S28=0,"-",IF('未処置歯ありの者の数'!S28="-","-",'未処置歯ありの者の数'!S28/'受診者数'!S28*100))</f>
        <v>100</v>
      </c>
      <c r="T28" s="1156">
        <f>IF('受診者数'!T28=0,"-",IF('未処置歯ありの者の数'!T28="-","-",'未処置歯ありの者の数'!T28/'受診者数'!T28*100))</f>
        <v>100</v>
      </c>
      <c r="U28" s="1156">
        <f>IF('受診者数'!U28=0,"-",IF('未処置歯ありの者の数'!U28="-","-",'未処置歯ありの者の数'!U28/'受診者数'!U28*100))</f>
        <v>100</v>
      </c>
      <c r="V28" s="1156">
        <f>IF('受診者数'!V28=0,"-",IF('未処置歯ありの者の数'!V28="-","-",'未処置歯ありの者の数'!V28/'受診者数'!V28*100))</f>
        <v>100</v>
      </c>
      <c r="W28" s="1156" t="str">
        <f>IF('受診者数'!W28=0,"-",IF('未処置歯ありの者の数'!W28="-","-",'未処置歯ありの者の数'!W28/'受診者数'!W28*100))</f>
        <v>-</v>
      </c>
    </row>
    <row r="29" spans="1:23" s="1093" customFormat="1" ht="12" customHeight="1">
      <c r="A29" s="1132"/>
      <c r="B29" s="1133">
        <v>26</v>
      </c>
      <c r="C29" s="1090" t="s">
        <v>788</v>
      </c>
      <c r="D29" s="1156">
        <f>IF('受診者数'!D29=0,"-",IF('未処置歯ありの者の数'!D29="-","-",'未処置歯ありの者の数'!D29/'受診者数'!D29*100))</f>
        <v>0</v>
      </c>
      <c r="E29" s="1156">
        <f>IF('受診者数'!E29=0,"-",IF('未処置歯ありの者の数'!E29="-","-",'未処置歯ありの者の数'!E29/'受診者数'!E29*100))</f>
        <v>0</v>
      </c>
      <c r="F29" s="1156">
        <f>IF('受診者数'!F29=0,"-",IF('未処置歯ありの者の数'!F29="-","-",'未処置歯ありの者の数'!F29/'受診者数'!F29*100))</f>
        <v>25</v>
      </c>
      <c r="G29" s="1156">
        <f>IF('受診者数'!G29=0,"-",IF('未処置歯ありの者の数'!G29="-","-",'未処置歯ありの者の数'!G29/'受診者数'!G29*100))</f>
        <v>30</v>
      </c>
      <c r="H29" s="1156">
        <f>IF('受診者数'!H29=0,"-",IF('未処置歯ありの者の数'!H29="-","-",'未処置歯ありの者の数'!H29/'受診者数'!H29*100))</f>
        <v>17.647058823529413</v>
      </c>
      <c r="I29" s="1156" t="str">
        <f>IF('受診者数'!I29=0,"-",IF('未処置歯ありの者の数'!I29="-","-",'未処置歯ありの者の数'!I29/'受診者数'!I29*100))</f>
        <v>-</v>
      </c>
      <c r="J29" s="1156"/>
      <c r="K29" s="1156">
        <f>IF('受診者数'!K29=0,"-",IF('未処置歯ありの者の数'!K29="-","-",'未処置歯ありの者の数'!K29/'受診者数'!K29*100))</f>
        <v>0</v>
      </c>
      <c r="L29" s="1156">
        <f>IF('受診者数'!L29=0,"-",IF('未処置歯ありの者の数'!L29="-","-",'未処置歯ありの者の数'!L29/'受診者数'!L29*100))</f>
        <v>0</v>
      </c>
      <c r="M29" s="1156">
        <f>IF('受診者数'!M29=0,"-",IF('未処置歯ありの者の数'!M29="-","-",'未処置歯ありの者の数'!M29/'受診者数'!M29*100))</f>
        <v>40</v>
      </c>
      <c r="N29" s="1156">
        <f>IF('受診者数'!N29=0,"-",IF('未処置歯ありの者の数'!N29="-","-",'未処置歯ありの者の数'!N29/'受診者数'!N29*100))</f>
        <v>0</v>
      </c>
      <c r="O29" s="1156">
        <f>IF('受診者数'!O29=0,"-",IF('未処置歯ありの者の数'!O29="-","-",'未処置歯ありの者の数'!O29/'受診者数'!O29*100))</f>
        <v>15.384615384615385</v>
      </c>
      <c r="P29" s="1156" t="str">
        <f>IF('受診者数'!P29=0,"-",IF('未処置歯ありの者の数'!P29="-","-",'未処置歯ありの者の数'!P29/'受診者数'!P29*100))</f>
        <v>-</v>
      </c>
      <c r="Q29" s="1156"/>
      <c r="R29" s="1156">
        <f>IF('受診者数'!R29=0,"-",IF('未処置歯ありの者の数'!R29="-","-",'未処置歯ありの者の数'!R29/'受診者数'!R29*100))</f>
        <v>0</v>
      </c>
      <c r="S29" s="1156">
        <f>IF('受診者数'!S29=0,"-",IF('未処置歯ありの者の数'!S29="-","-",'未処置歯ありの者の数'!S29/'受診者数'!S29*100))</f>
        <v>0</v>
      </c>
      <c r="T29" s="1156">
        <f>IF('受診者数'!T29=0,"-",IF('未処置歯ありの者の数'!T29="-","-",'未処置歯ありの者の数'!T29/'受診者数'!T29*100))</f>
        <v>14.285714285714285</v>
      </c>
      <c r="U29" s="1156">
        <f>IF('受診者数'!U29=0,"-",IF('未処置歯ありの者の数'!U29="-","-",'未処置歯ありの者の数'!U29/'受診者数'!U29*100))</f>
        <v>42.857142857142854</v>
      </c>
      <c r="V29" s="1156">
        <f>IF('受診者数'!V29=0,"-",IF('未処置歯ありの者の数'!V29="-","-",'未処置歯ありの者の数'!V29/'受診者数'!V29*100))</f>
        <v>19.047619047619047</v>
      </c>
      <c r="W29" s="1156" t="str">
        <f>IF('受診者数'!W29=0,"-",IF('未処置歯ありの者の数'!W29="-","-",'未処置歯ありの者の数'!W29/'受診者数'!W29*100))</f>
        <v>-</v>
      </c>
    </row>
    <row r="30" spans="1:23" s="1093" customFormat="1" ht="12" customHeight="1">
      <c r="A30" s="1132"/>
      <c r="B30" s="1133">
        <v>27</v>
      </c>
      <c r="C30" s="1090" t="s">
        <v>789</v>
      </c>
      <c r="D30" s="1156">
        <f>IF('受診者数'!D30=0,"-",IF('未処置歯ありの者の数'!D30="-","-",'未処置歯ありの者の数'!D30/'受診者数'!D30*100))</f>
        <v>52.25806451612903</v>
      </c>
      <c r="E30" s="1156">
        <f>IF('受診者数'!E30=0,"-",IF('未処置歯ありの者の数'!E30="-","-",'未処置歯ありの者の数'!E30/'受診者数'!E30*100))</f>
        <v>60</v>
      </c>
      <c r="F30" s="1156">
        <f>IF('受診者数'!F30=0,"-",IF('未処置歯ありの者の数'!F30="-","-",'未処置歯ありの者の数'!F30/'受診者数'!F30*100))</f>
        <v>47.540983606557376</v>
      </c>
      <c r="G30" s="1156">
        <f>IF('受診者数'!G30=0,"-",IF('未処置歯ありの者の数'!G30="-","-",'未処置歯ありの者の数'!G30/'受診者数'!G30*100))</f>
        <v>40.816326530612244</v>
      </c>
      <c r="H30" s="1156">
        <f>IF('受診者数'!H30=0,"-",IF('未処置歯ありの者の数'!H30="-","-",'未処置歯ありの者の数'!H30/'受診者数'!H30*100))</f>
        <v>50.79365079365079</v>
      </c>
      <c r="I30" s="1156" t="str">
        <f>IF('受診者数'!I30=0,"-",IF('未処置歯ありの者の数'!I30="-","-",'未処置歯ありの者の数'!I30/'受診者数'!I30*100))</f>
        <v>-</v>
      </c>
      <c r="J30" s="1156"/>
      <c r="K30" s="1157">
        <f>IF('受診者数'!K30=0,"-",IF('未処置歯ありの者の数'!K30="-","-",'未処置歯ありの者の数'!K30/'受診者数'!K30*100))</f>
        <v>55.10204081632652</v>
      </c>
      <c r="L30" s="1157">
        <f>IF('受診者数'!L30=0,"-",IF('未処置歯ありの者の数'!L30="-","-",'未処置歯ありの者の数'!L30/'受診者数'!L30*100))</f>
        <v>33.33333333333333</v>
      </c>
      <c r="M30" s="1157">
        <f>IF('受診者数'!M30=0,"-",IF('未処置歯ありの者の数'!M30="-","-",'未処置歯ありの者の数'!M30/'受診者数'!M30*100))</f>
        <v>37.5</v>
      </c>
      <c r="N30" s="1157">
        <f>IF('受診者数'!N30=0,"-",IF('未処置歯ありの者の数'!N30="-","-",'未処置歯ありの者の数'!N30/'受診者数'!N30*100))</f>
        <v>40.909090909090914</v>
      </c>
      <c r="O30" s="1156">
        <f>IF('受診者数'!O30=0,"-",IF('未処置歯ありの者の数'!O30="-","-",'未処置歯ありの者の数'!O30/'受診者数'!O30*100))</f>
        <v>48.78048780487805</v>
      </c>
      <c r="P30" s="1157" t="str">
        <f>IF('受診者数'!P30=0,"-",IF('未処置歯ありの者の数'!P30="-","-",'未処置歯ありの者の数'!P30/'受診者数'!P30*100))</f>
        <v>-</v>
      </c>
      <c r="Q30" s="1157"/>
      <c r="R30" s="1157">
        <f>IF('受診者数'!R30=0,"-",IF('未処置歯ありの者の数'!R30="-","-",'未処置歯ありの者の数'!R30/'受診者数'!R30*100))</f>
        <v>50.943396226415096</v>
      </c>
      <c r="S30" s="1157">
        <f>IF('受診者数'!S30=0,"-",IF('未処置歯ありの者の数'!S30="-","-",'未処置歯ありの者の数'!S30/'受診者数'!S30*100))</f>
        <v>61.702127659574465</v>
      </c>
      <c r="T30" s="1157">
        <f>IF('受診者数'!T30=0,"-",IF('未処置歯ありの者の数'!T30="-","-",'未処置歯ありの者の数'!T30/'受診者数'!T30*100))</f>
        <v>49.056603773584904</v>
      </c>
      <c r="U30" s="1157">
        <f>IF('受診者数'!U30=0,"-",IF('未処置歯ありの者の数'!U30="-","-",'未処置歯ありの者の数'!U30/'受診者数'!U30*100))</f>
        <v>40.74074074074074</v>
      </c>
      <c r="V30" s="1156">
        <f>IF('受診者数'!V30=0,"-",IF('未処置歯ありの者の数'!V30="-","-",'未処置歯ありの者の数'!V30/'受診者数'!V30*100))</f>
        <v>51.50214592274678</v>
      </c>
      <c r="W30" s="1157" t="str">
        <f>IF('受診者数'!W30=0,"-",IF('未処置歯ありの者の数'!W30="-","-",'未処置歯ありの者の数'!W30/'受診者数'!W30*100))</f>
        <v>-</v>
      </c>
    </row>
    <row r="31" spans="1:23" s="1093" customFormat="1" ht="12" customHeight="1">
      <c r="A31" s="1132"/>
      <c r="B31" s="1133">
        <v>28</v>
      </c>
      <c r="C31" s="1090" t="s">
        <v>791</v>
      </c>
      <c r="D31" s="1156">
        <f>IF('受診者数'!D31=0,"-",IF('未処置歯ありの者の数'!D31="-","-",'未処置歯ありの者の数'!D31/'受診者数'!D31*100))</f>
        <v>44.329896907216494</v>
      </c>
      <c r="E31" s="1156">
        <f>IF('受診者数'!E31=0,"-",IF('未処置歯ありの者の数'!E31="-","-",'未処置歯ありの者の数'!E31/'受診者数'!E31*100))</f>
        <v>55.00000000000001</v>
      </c>
      <c r="F31" s="1156">
        <f>IF('受診者数'!F31=0,"-",IF('未処置歯ありの者の数'!F31="-","-",'未処置歯ありの者の数'!F31/'受診者数'!F31*100))</f>
        <v>21.73913043478261</v>
      </c>
      <c r="G31" s="1156">
        <f>IF('受診者数'!G31=0,"-",IF('未処置歯ありの者の数'!G31="-","-",'未処置歯ありの者の数'!G31/'受診者数'!G31*100))</f>
        <v>100</v>
      </c>
      <c r="H31" s="1156">
        <f>IF('受診者数'!H31=0,"-",IF('未処置歯ありの者の数'!H31="-","-",'未処置歯ありの者の数'!H31/'受診者数'!H31*100))</f>
        <v>42.5531914893617</v>
      </c>
      <c r="I31" s="1156" t="str">
        <f>IF('受診者数'!I31=0,"-",IF('未処置歯ありの者の数'!I31="-","-",'未処置歯ありの者の数'!I31/'受診者数'!I31*100))</f>
        <v>-</v>
      </c>
      <c r="J31" s="1156"/>
      <c r="K31" s="1157">
        <f>IF('受診者数'!K31=0,"-",IF('未処置歯ありの者の数'!K31="-","-",'未処置歯ありの者の数'!K31/'受診者数'!K31*100))</f>
        <v>38.095238095238095</v>
      </c>
      <c r="L31" s="1157">
        <f>IF('受診者数'!L31=0,"-",IF('未処置歯ありの者の数'!L31="-","-",'未処置歯ありの者の数'!L31/'受診者数'!L31*100))</f>
        <v>150</v>
      </c>
      <c r="M31" s="1157">
        <f>IF('受診者数'!M31=0,"-",IF('未処置歯ありの者の数'!M31="-","-",'未処置歯ありの者の数'!M31/'受診者数'!M31*100))</f>
        <v>20</v>
      </c>
      <c r="N31" s="1157" t="str">
        <f>IF('受診者数'!N31=0,"-",IF('未処置歯ありの者の数'!N31="-","-",'未処置歯ありの者の数'!N31/'受診者数'!N31*100))</f>
        <v>-</v>
      </c>
      <c r="O31" s="1156">
        <f>IF('受診者数'!O31=0,"-",IF('未処置歯ありの者の数'!O31="-","-",'未処置歯ありの者の数'!O31/'受診者数'!O31*100))</f>
        <v>50</v>
      </c>
      <c r="P31" s="1157" t="str">
        <f>IF('受診者数'!P31=0,"-",IF('未処置歯ありの者の数'!P31="-","-",'未処置歯ありの者の数'!P31/'受診者数'!P31*100))</f>
        <v>-</v>
      </c>
      <c r="Q31" s="1157"/>
      <c r="R31" s="1157">
        <f>IF('受診者数'!R31=0,"-",IF('未処置歯ありの者の数'!R31="-","-",'未処置歯ありの者の数'!R31/'受診者数'!R31*100))</f>
        <v>46.05263157894737</v>
      </c>
      <c r="S31" s="1157">
        <f>IF('受診者数'!S31=0,"-",IF('未処置歯ありの者の数'!S31="-","-",'未処置歯ありの者の数'!S31/'受診者数'!S31*100))</f>
        <v>31.25</v>
      </c>
      <c r="T31" s="1157">
        <f>IF('受診者数'!T31=0,"-",IF('未処置歯ありの者の数'!T31="-","-",'未処置歯ありの者の数'!T31/'受診者数'!T31*100))</f>
        <v>22.22222222222222</v>
      </c>
      <c r="U31" s="1157">
        <f>IF('受診者数'!U31=0,"-",IF('未処置歯ありの者の数'!U31="-","-",'未処置歯ありの者の数'!U31/'受診者数'!U31*100))</f>
        <v>100</v>
      </c>
      <c r="V31" s="1156">
        <f>IF('受診者数'!V31=0,"-",IF('未処置歯ありの者の数'!V31="-","-",'未処置歯ありの者の数'!V31/'受診者数'!V31*100))</f>
        <v>40.54054054054054</v>
      </c>
      <c r="W31" s="1157" t="str">
        <f>IF('受診者数'!W31=0,"-",IF('未処置歯ありの者の数'!W31="-","-",'未処置歯ありの者の数'!W31/'受診者数'!W31*100))</f>
        <v>-</v>
      </c>
    </row>
    <row r="32" spans="1:23" s="1093" customFormat="1" ht="12" customHeight="1">
      <c r="A32" s="1132"/>
      <c r="B32" s="1133">
        <v>29</v>
      </c>
      <c r="C32" s="1090" t="s">
        <v>792</v>
      </c>
      <c r="D32" s="1156">
        <f>IF('受診者数'!D32=0,"-",IF('未処置歯ありの者の数'!D32="-","-",'未処置歯ありの者の数'!D32/'受診者数'!D32*100))</f>
        <v>40.57971014492754</v>
      </c>
      <c r="E32" s="1156">
        <f>IF('受診者数'!E32=0,"-",IF('未処置歯ありの者の数'!E32="-","-",'未処置歯ありの者の数'!E32/'受診者数'!E32*100))</f>
        <v>34.84848484848485</v>
      </c>
      <c r="F32" s="1156">
        <f>IF('受診者数'!F32=0,"-",IF('未処置歯ありの者の数'!F32="-","-",'未処置歯ありの者の数'!F32/'受診者数'!F32*100))</f>
        <v>50</v>
      </c>
      <c r="G32" s="1156">
        <f>IF('受診者数'!G32=0,"-",IF('未処置歯ありの者の数'!G32="-","-",'未処置歯ありの者の数'!G32/'受診者数'!G32*100))</f>
        <v>54.54545454545454</v>
      </c>
      <c r="H32" s="1156">
        <f>IF('受診者数'!H32=0,"-",IF('未処置歯ありの者の数'!H32="-","-",'未処置歯ありの者の数'!H32/'受診者数'!H32*100))</f>
        <v>42.57425742574257</v>
      </c>
      <c r="I32" s="1156" t="str">
        <f>IF('受診者数'!I32=0,"-",IF('未処置歯ありの者の数'!I32="-","-",'未処置歯ありの者の数'!I32/'受診者数'!I32*100))</f>
        <v>-</v>
      </c>
      <c r="J32" s="1156"/>
      <c r="K32" s="1157">
        <f>IF('受診者数'!K32=0,"-",IF('未処置歯ありの者の数'!K32="-","-",'未処置歯ありの者の数'!K32/'受診者数'!K32*100))</f>
        <v>50</v>
      </c>
      <c r="L32" s="1157">
        <f>IF('受診者数'!L32=0,"-",IF('未処置歯ありの者の数'!L32="-","-",'未処置歯ありの者の数'!L32/'受診者数'!L32*100))</f>
        <v>46.15384615384615</v>
      </c>
      <c r="M32" s="1157">
        <f>IF('受診者数'!M32=0,"-",IF('未処置歯ありの者の数'!M32="-","-",'未処置歯ありの者の数'!M32/'受診者数'!M32*100))</f>
        <v>71.42857142857143</v>
      </c>
      <c r="N32" s="1157">
        <f>IF('受診者数'!N32=0,"-",IF('未処置歯ありの者の数'!N32="-","-",'未処置歯ありの者の数'!N32/'受診者数'!N32*100))</f>
        <v>66.66666666666666</v>
      </c>
      <c r="O32" s="1156">
        <f>IF('受診者数'!O32=0,"-",IF('未処置歯ありの者の数'!O32="-","-",'未処置歯ありの者の数'!O32/'受診者数'!O32*100))</f>
        <v>57.14285714285714</v>
      </c>
      <c r="P32" s="1157" t="str">
        <f>IF('受診者数'!P32=0,"-",IF('未処置歯ありの者の数'!P32="-","-",'未処置歯ありの者の数'!P32/'受診者数'!P32*100))</f>
        <v>-</v>
      </c>
      <c r="Q32" s="1157"/>
      <c r="R32" s="1157">
        <f>IF('受診者数'!R32=0,"-",IF('未処置歯ありの者の数'!R32="-","-",'未処置歯ありの者の数'!R32/'受診者数'!R32*100))</f>
        <v>37.254901960784316</v>
      </c>
      <c r="S32" s="1157">
        <f>IF('受診者数'!S32=0,"-",IF('未処置歯ありの者の数'!S32="-","-",'未処置歯ありの者の数'!S32/'受診者数'!S32*100))</f>
        <v>32.075471698113205</v>
      </c>
      <c r="T32" s="1157">
        <f>IF('受診者数'!T32=0,"-",IF('未処置歯ありの者の数'!T32="-","-",'未処置歯ありの者の数'!T32/'受診者数'!T32*100))</f>
        <v>44.44444444444444</v>
      </c>
      <c r="U32" s="1157">
        <f>IF('受診者数'!U32=0,"-",IF('未処置歯ありの者の数'!U32="-","-",'未処置歯ありの者の数'!U32/'受診者数'!U32*100))</f>
        <v>40</v>
      </c>
      <c r="V32" s="1156">
        <f>IF('受診者数'!V32=0,"-",IF('未処置歯ありの者の数'!V32="-","-",'未処置歯ありの者の数'!V32/'受診者数'!V32*100))</f>
        <v>36.986301369863014</v>
      </c>
      <c r="W32" s="1157" t="str">
        <f>IF('受診者数'!W32=0,"-",IF('未処置歯ありの者の数'!W32="-","-",'未処置歯ありの者の数'!W32/'受診者数'!W32*100))</f>
        <v>-</v>
      </c>
    </row>
    <row r="33" spans="1:23" s="1093" customFormat="1" ht="12" customHeight="1">
      <c r="A33" s="1132"/>
      <c r="B33" s="1133">
        <v>30</v>
      </c>
      <c r="C33" s="1090" t="s">
        <v>793</v>
      </c>
      <c r="D33" s="1156">
        <f>IF('受診者数'!D33=0,"-",IF('未処置歯ありの者の数'!D33="-","-",'未処置歯ありの者の数'!D33/'受診者数'!D33*100))</f>
        <v>50.74626865671642</v>
      </c>
      <c r="E33" s="1156">
        <f>IF('受診者数'!E33=0,"-",IF('未処置歯ありの者の数'!E33="-","-",'未処置歯ありの者の数'!E33/'受診者数'!E33*100))</f>
        <v>31.48148148148148</v>
      </c>
      <c r="F33" s="1156">
        <f>IF('受診者数'!F33=0,"-",IF('未処置歯ありの者の数'!F33="-","-",'未処置歯ありの者の数'!F33/'受診者数'!F33*100))</f>
        <v>30.357142857142854</v>
      </c>
      <c r="G33" s="1156">
        <f>IF('受診者数'!G33=0,"-",IF('未処置歯ありの者の数'!G33="-","-",'未処置歯ありの者の数'!G33/'受診者数'!G33*100))</f>
        <v>100</v>
      </c>
      <c r="H33" s="1156">
        <f>IF('受診者数'!H33=0,"-",IF('未処置歯ありの者の数'!H33="-","-",'未処置歯ありの者の数'!H33/'受診者数'!H33*100))</f>
        <v>38.764044943820224</v>
      </c>
      <c r="I33" s="1156" t="str">
        <f>IF('受診者数'!I33=0,"-",IF('未処置歯ありの者の数'!I33="-","-",'未処置歯ありの者の数'!I33/'受診者数'!I33*100))</f>
        <v>-</v>
      </c>
      <c r="J33" s="1156"/>
      <c r="K33" s="1157">
        <f>IF('受診者数'!K33=0,"-",IF('未処置歯ありの者の数'!K33="-","-",'未処置歯ありの者の数'!K33/'受診者数'!K33*100))</f>
        <v>47.368421052631575</v>
      </c>
      <c r="L33" s="1157">
        <f>IF('受診者数'!L33=0,"-",IF('未処置歯ありの者の数'!L33="-","-",'未処置歯ありの者の数'!L33/'受診者数'!L33*100))</f>
        <v>37.5</v>
      </c>
      <c r="M33" s="1157">
        <f>IF('受診者数'!M33=0,"-",IF('未処置歯ありの者の数'!M33="-","-",'未処置歯ありの者の数'!M33/'受診者数'!M33*100))</f>
        <v>35</v>
      </c>
      <c r="N33" s="1157">
        <f>IF('受診者数'!N33=0,"-",IF('未処置歯ありの者の数'!N33="-","-",'未処置歯ありの者の数'!N33/'受診者数'!N33*100))</f>
        <v>100</v>
      </c>
      <c r="O33" s="1156">
        <f>IF('受診者数'!O33=0,"-",IF('未処置歯ありの者の数'!O33="-","-",'未処置歯ありの者の数'!O33/'受診者数'!O33*100))</f>
        <v>41.07142857142857</v>
      </c>
      <c r="P33" s="1157" t="str">
        <f>IF('受診者数'!P33=0,"-",IF('未処置歯ありの者の数'!P33="-","-",'未処置歯ありの者の数'!P33/'受診者数'!P33*100))</f>
        <v>-</v>
      </c>
      <c r="Q33" s="1157"/>
      <c r="R33" s="1157">
        <f>IF('受診者数'!R33=0,"-",IF('未処置歯ありの者の数'!R33="-","-",'未処置歯ありの者の数'!R33/'受診者数'!R33*100))</f>
        <v>52.083333333333336</v>
      </c>
      <c r="S33" s="1157">
        <f>IF('受診者数'!S33=0,"-",IF('未処置歯ありの者の数'!S33="-","-",'未処置歯ありの者の数'!S33/'受診者数'!S33*100))</f>
        <v>28.947368421052634</v>
      </c>
      <c r="T33" s="1157">
        <f>IF('受診者数'!T33=0,"-",IF('未処置歯ありの者の数'!T33="-","-",'未処置歯ありの者の数'!T33/'受診者数'!T33*100))</f>
        <v>27.77777777777778</v>
      </c>
      <c r="U33" s="1157" t="str">
        <f>IF('受診者数'!U33=0,"-",IF('未処置歯ありの者の数'!U33="-","-",'未処置歯ありの者の数'!U33/'受診者数'!U33*100))</f>
        <v>-</v>
      </c>
      <c r="V33" s="1156">
        <f>IF('受診者数'!V33=0,"-",IF('未処置歯ありの者の数'!V33="-","-",'未処置歯ありの者の数'!V33/'受診者数'!V33*100))</f>
        <v>37.704918032786885</v>
      </c>
      <c r="W33" s="1157" t="str">
        <f>IF('受診者数'!W33=0,"-",IF('未処置歯ありの者の数'!W33="-","-",'未処置歯ありの者の数'!W33/'受診者数'!W33*100))</f>
        <v>-</v>
      </c>
    </row>
    <row r="34" spans="1:23" s="1093" customFormat="1" ht="12" customHeight="1">
      <c r="A34" s="1132"/>
      <c r="B34" s="1133">
        <v>31</v>
      </c>
      <c r="C34" s="1090" t="s">
        <v>794</v>
      </c>
      <c r="D34" s="1156">
        <f>IF('受診者数'!D34=0,"-",IF('未処置歯ありの者の数'!D34="-","-",'未処置歯ありの者の数'!D34/'受診者数'!D34*100))</f>
        <v>45</v>
      </c>
      <c r="E34" s="1156">
        <f>IF('受診者数'!E34=0,"-",IF('未処置歯ありの者の数'!E34="-","-",'未処置歯ありの者の数'!E34/'受診者数'!E34*100))</f>
        <v>43.47826086956522</v>
      </c>
      <c r="F34" s="1156">
        <f>IF('受診者数'!F34=0,"-",IF('未処置歯ありの者の数'!F34="-","-",'未処置歯ありの者の数'!F34/'受診者数'!F34*100))</f>
        <v>100</v>
      </c>
      <c r="G34" s="1156" t="str">
        <f>IF('受診者数'!G34=0,"-",IF('未処置歯ありの者の数'!G34="-","-",'未処置歯ありの者の数'!G34/'受診者数'!G34*100))</f>
        <v>-</v>
      </c>
      <c r="H34" s="1156">
        <f>IF('受診者数'!H34=0,"-",IF('未処置歯ありの者の数'!H34="-","-",'未処置歯ありの者の数'!H34/'受診者数'!H34*100))</f>
        <v>45.45454545454545</v>
      </c>
      <c r="I34" s="1156">
        <f>IF('受診者数'!I34=0,"-",IF('未処置歯ありの者の数'!I34="-","-",'未処置歯ありの者の数'!I34/'受診者数'!I34*100))</f>
        <v>62</v>
      </c>
      <c r="J34" s="1156"/>
      <c r="K34" s="1157">
        <f>IF('受診者数'!K34=0,"-",IF('未処置歯ありの者の数'!K34="-","-",'未処置歯ありの者の数'!K34/'受診者数'!K34*100))</f>
        <v>30</v>
      </c>
      <c r="L34" s="1157">
        <f>IF('受診者数'!L34=0,"-",IF('未処置歯ありの者の数'!L34="-","-",'未処置歯ありの者の数'!L34/'受診者数'!L34*100))</f>
        <v>40</v>
      </c>
      <c r="M34" s="1157" t="str">
        <f>IF('受診者数'!M34=0,"-",IF('未処置歯ありの者の数'!M34="-","-",'未処置歯ありの者の数'!M34/'受診者数'!M34*100))</f>
        <v>-</v>
      </c>
      <c r="N34" s="1157" t="str">
        <f>IF('受診者数'!N34=0,"-",IF('未処置歯ありの者の数'!N34="-","-",'未処置歯ありの者の数'!N34/'受診者数'!N34*100))</f>
        <v>-</v>
      </c>
      <c r="O34" s="1156">
        <f>IF('受診者数'!O34=0,"-",IF('未処置歯ありの者の数'!O34="-","-",'未処置歯ありの者の数'!O34/'受診者数'!O34*100))</f>
        <v>33.33333333333333</v>
      </c>
      <c r="P34" s="1157">
        <f>IF('受診者数'!P34=0,"-",IF('未処置歯ありの者の数'!P34="-","-",'未処置歯ありの者の数'!P34/'受診者数'!P34*100))</f>
        <v>66.66666666666666</v>
      </c>
      <c r="Q34" s="1157"/>
      <c r="R34" s="1157">
        <f>IF('受診者数'!R34=0,"-",IF('未処置歯ありの者の数'!R34="-","-",'未処置歯ありの者の数'!R34/'受診者数'!R34*100))</f>
        <v>60</v>
      </c>
      <c r="S34" s="1157">
        <f>IF('受診者数'!S34=0,"-",IF('未処置歯ありの者の数'!S34="-","-",'未処置歯ありの者の数'!S34/'受診者数'!S34*100))</f>
        <v>44.44444444444444</v>
      </c>
      <c r="T34" s="1157">
        <f>IF('受診者数'!T34=0,"-",IF('未処置歯ありの者の数'!T34="-","-",'未処置歯ありの者の数'!T34/'受診者数'!T34*100))</f>
        <v>100</v>
      </c>
      <c r="U34" s="1157" t="str">
        <f>IF('受診者数'!U34=0,"-",IF('未処置歯ありの者の数'!U34="-","-",'未処置歯ありの者の数'!U34/'受診者数'!U34*100))</f>
        <v>-</v>
      </c>
      <c r="V34" s="1156">
        <f>IF('受診者数'!V34=0,"-",IF('未処置歯ありの者の数'!V34="-","-",'未処置歯ありの者の数'!V34/'受診者数'!V34*100))</f>
        <v>51.724137931034484</v>
      </c>
      <c r="W34" s="1157">
        <f>IF('受診者数'!W34=0,"-",IF('未処置歯ありの者の数'!W34="-","-",'未処置歯ありの者の数'!W34/'受診者数'!W34*100))</f>
        <v>60.526315789473685</v>
      </c>
    </row>
    <row r="35" spans="1:23" s="1087" customFormat="1" ht="12" customHeight="1">
      <c r="A35" s="1132"/>
      <c r="B35" s="1133">
        <v>32</v>
      </c>
      <c r="C35" s="1090" t="s">
        <v>795</v>
      </c>
      <c r="D35" s="1156">
        <f>IF('受診者数'!D35=0,"-",IF('未処置歯ありの者の数'!D35="-","-",'未処置歯ありの者の数'!D35/'受診者数'!D35*100))</f>
        <v>34.146341463414636</v>
      </c>
      <c r="E35" s="1156">
        <f>IF('受診者数'!E35=0,"-",IF('未処置歯ありの者の数'!E35="-","-",'未処置歯ありの者の数'!E35/'受診者数'!E35*100))</f>
        <v>58.333333333333336</v>
      </c>
      <c r="F35" s="1156">
        <f>IF('受診者数'!F35=0,"-",IF('未処置歯ありの者の数'!F35="-","-",'未処置歯ありの者の数'!F35/'受診者数'!F35*100))</f>
        <v>72.91666666666666</v>
      </c>
      <c r="G35" s="1156">
        <f>IF('受診者数'!G35=0,"-",IF('未処置歯ありの者の数'!G35="-","-",'未処置歯ありの者の数'!G35/'受診者数'!G35*100))</f>
        <v>21.21212121212121</v>
      </c>
      <c r="H35" s="1156">
        <f>IF('受診者数'!H35=0,"-",IF('未処置歯ありの者の数'!H35="-","-",'未処置歯ありの者の数'!H35/'受診者数'!H35*100))</f>
        <v>47.94520547945205</v>
      </c>
      <c r="I35" s="1156" t="str">
        <f>IF('受診者数'!I35=0,"-",IF('未処置歯ありの者の数'!I35="-","-",'未処置歯ありの者の数'!I35/'受診者数'!I35*100))</f>
        <v>-</v>
      </c>
      <c r="J35" s="1156"/>
      <c r="K35" s="1157">
        <f>IF('受診者数'!K35=0,"-",IF('未処置歯ありの者の数'!K35="-","-",'未処置歯ありの者の数'!K35/'受診者数'!K35*100))</f>
        <v>68.75</v>
      </c>
      <c r="L35" s="1157">
        <f>IF('受診者数'!L35=0,"-",IF('未処置歯ありの者の数'!L35="-","-",'未処置歯ありの者の数'!L35/'受診者数'!L35*100))</f>
        <v>50</v>
      </c>
      <c r="M35" s="1157">
        <f>IF('受診者数'!M35=0,"-",IF('未処置歯ありの者の数'!M35="-","-",'未処置歯ありの者の数'!M35/'受診者数'!M35*100))</f>
        <v>68.75</v>
      </c>
      <c r="N35" s="1157">
        <f>IF('受診者数'!N35=0,"-",IF('未処置歯ありの者の数'!N35="-","-",'未処置歯ありの者の数'!N35/'受診者数'!N35*100))</f>
        <v>0</v>
      </c>
      <c r="O35" s="1156">
        <f>IF('受診者数'!O35=0,"-",IF('未処置歯ありの者の数'!O35="-","-",'未処置歯ありの者の数'!O35/'受診者数'!O35*100))</f>
        <v>50.943396226415096</v>
      </c>
      <c r="P35" s="1157" t="str">
        <f>IF('受診者数'!P35=0,"-",IF('未処置歯ありの者の数'!P35="-","-",'未処置歯ありの者の数'!P35/'受診者数'!P35*100))</f>
        <v>-</v>
      </c>
      <c r="Q35" s="1157"/>
      <c r="R35" s="1157">
        <f>IF('受診者数'!R35=0,"-",IF('未処置歯ありの者の数'!R35="-","-",'未処置歯ありの者の数'!R35/'受診者数'!R35*100))</f>
        <v>12</v>
      </c>
      <c r="S35" s="1157">
        <f>IF('受診者数'!S35=0,"-",IF('未処置歯ありの者の数'!S35="-","-",'未処置歯ありの者の数'!S35/'受診者数'!S35*100))</f>
        <v>64.28571428571429</v>
      </c>
      <c r="T35" s="1157">
        <f>IF('受診者数'!T35=0,"-",IF('未処置歯ありの者の数'!T35="-","-",'未処置歯ありの者の数'!T35/'受診者数'!T35*100))</f>
        <v>75</v>
      </c>
      <c r="U35" s="1157">
        <f>IF('受診者数'!U35=0,"-",IF('未処置歯ありの者の数'!U35="-","-",'未処置歯ありの者の数'!U35/'受診者数'!U35*100))</f>
        <v>31.818181818181817</v>
      </c>
      <c r="V35" s="1156">
        <f>IF('受診者数'!V35=0,"-",IF('未処置歯ありの者の数'!V35="-","-",'未処置歯ありの者の数'!V35/'受診者数'!V35*100))</f>
        <v>46.236559139784944</v>
      </c>
      <c r="W35" s="1157" t="str">
        <f>IF('受診者数'!W35=0,"-",IF('未処置歯ありの者の数'!W35="-","-",'未処置歯ありの者の数'!W35/'受診者数'!W35*100))</f>
        <v>-</v>
      </c>
    </row>
    <row r="36" spans="1:23" s="1087" customFormat="1" ht="13.5" customHeight="1" thickBot="1">
      <c r="A36" s="1132"/>
      <c r="B36" s="1136">
        <v>33</v>
      </c>
      <c r="C36" s="1095" t="s">
        <v>796</v>
      </c>
      <c r="D36" s="1160" t="str">
        <f>IF('受診者数'!D36=0,"-",IF('未処置歯ありの者の数'!D36="-","-",'未処置歯ありの者の数'!D36/'受診者数'!D36*100))</f>
        <v>-</v>
      </c>
      <c r="E36" s="1160">
        <f>IF('受診者数'!E36=0,"-",IF('未処置歯ありの者の数'!E36="-","-",'未処置歯ありの者の数'!E36/'受診者数'!E36*100))</f>
        <v>0</v>
      </c>
      <c r="F36" s="1160" t="str">
        <f>IF('受診者数'!F36=0,"-",IF('未処置歯ありの者の数'!F36="-","-",'未処置歯ありの者の数'!F36/'受診者数'!F36*100))</f>
        <v>-</v>
      </c>
      <c r="G36" s="1160" t="str">
        <f>IF('受診者数'!G36=0,"-",IF('未処置歯ありの者の数'!G36="-","-",'未処置歯ありの者の数'!G36/'受診者数'!G36*100))</f>
        <v>-</v>
      </c>
      <c r="H36" s="1160">
        <f>IF('受診者数'!H36=0,"-",IF('未処置歯ありの者の数'!H36="-","-",'未処置歯ありの者の数'!H36/'受診者数'!H36*100))</f>
        <v>0</v>
      </c>
      <c r="I36" s="1160">
        <f>IF('受診者数'!I36=0,"-",IF('未処置歯ありの者の数'!I36="-","-",'未処置歯ありの者の数'!I36/'受診者数'!I36*100))</f>
        <v>22.22222222222222</v>
      </c>
      <c r="J36" s="1160"/>
      <c r="K36" s="1161" t="str">
        <f>IF('受診者数'!K36=0,"-",IF('未処置歯ありの者の数'!K36="-","-",'未処置歯ありの者の数'!K36/'受診者数'!K36*100))</f>
        <v>-</v>
      </c>
      <c r="L36" s="1161" t="str">
        <f>IF('受診者数'!L36=0,"-",IF('未処置歯ありの者の数'!L36="-","-",'未処置歯ありの者の数'!L36/'受診者数'!L36*100))</f>
        <v>-</v>
      </c>
      <c r="M36" s="1161" t="str">
        <f>IF('受診者数'!M36=0,"-",IF('未処置歯ありの者の数'!M36="-","-",'未処置歯ありの者の数'!M36/'受診者数'!M36*100))</f>
        <v>-</v>
      </c>
      <c r="N36" s="1161" t="str">
        <f>IF('受診者数'!N36=0,"-",IF('未処置歯ありの者の数'!N36="-","-",'未処置歯ありの者の数'!N36/'受診者数'!N36*100))</f>
        <v>-</v>
      </c>
      <c r="O36" s="1160" t="str">
        <f>IF('受診者数'!O36=0,"-",IF('未処置歯ありの者の数'!O36="-","-",'未処置歯ありの者の数'!O36/'受診者数'!O36*100))</f>
        <v>-</v>
      </c>
      <c r="P36" s="1161">
        <f>IF('受診者数'!P36=0,"-",IF('未処置歯ありの者の数'!P36="-","-",'未処置歯ありの者の数'!P36/'受診者数'!P36*100))</f>
        <v>0</v>
      </c>
      <c r="Q36" s="1161"/>
      <c r="R36" s="1161" t="str">
        <f>IF('受診者数'!R36=0,"-",IF('未処置歯ありの者の数'!R36="-","-",'未処置歯ありの者の数'!R36/'受診者数'!R36*100))</f>
        <v>-</v>
      </c>
      <c r="S36" s="1161">
        <f>IF('受診者数'!S36=0,"-",IF('未処置歯ありの者の数'!S36="-","-",'未処置歯ありの者の数'!S36/'受診者数'!S36*100))</f>
        <v>0</v>
      </c>
      <c r="T36" s="1161" t="str">
        <f>IF('受診者数'!T36=0,"-",IF('未処置歯ありの者の数'!T36="-","-",'未処置歯ありの者の数'!T36/'受診者数'!T36*100))</f>
        <v>-</v>
      </c>
      <c r="U36" s="1161" t="str">
        <f>IF('受診者数'!U36=0,"-",IF('未処置歯ありの者の数'!U36="-","-",'未処置歯ありの者の数'!U36/'受診者数'!U36*100))</f>
        <v>-</v>
      </c>
      <c r="V36" s="1160">
        <f>IF('受診者数'!V36=0,"-",IF('未処置歯ありの者の数'!V36="-","-",'未処置歯ありの者の数'!V36/'受診者数'!V36*100))</f>
        <v>0</v>
      </c>
      <c r="W36" s="1161">
        <f>IF('受診者数'!W36=0,"-",IF('未処置歯ありの者の数'!W36="-","-",'未処置歯ありの者の数'!W36/'受診者数'!W36*100))</f>
        <v>33.33333333333333</v>
      </c>
    </row>
    <row r="37" spans="1:23" s="1093" customFormat="1" ht="15.75" customHeight="1" thickBot="1">
      <c r="A37" s="1132"/>
      <c r="B37" s="1139"/>
      <c r="C37" s="1140" t="s">
        <v>797</v>
      </c>
      <c r="D37" s="1162">
        <f>SUM('未処置歯ありの者の数'!D$4:D$36)/(SUM('受診者数'!D$4:D$36)-'受診者数'!D$20-'受診者数'!D$25)*100</f>
        <v>43.977976600137644</v>
      </c>
      <c r="E37" s="1162">
        <f>SUM('未処置歯ありの者の数'!E$4:E$36)/(SUM('受診者数'!E$4:E$36)-'受診者数'!E$20-'受診者数'!E$25)*100</f>
        <v>39.00106269925611</v>
      </c>
      <c r="F37" s="1162">
        <f>SUM('未処置歯ありの者の数'!F$4:F$36)/(SUM('受診者数'!F$4:F$36)-'受診者数'!F$20-'受診者数'!F$25)*100</f>
        <v>38.11219946571683</v>
      </c>
      <c r="G37" s="1162">
        <f>SUM('未処置歯ありの者の数'!G$4:G$36)/(SUM('受診者数'!G$4:G$36)-'受診者数'!G$20-'受診者数'!G$25)*100</f>
        <v>33.95461912479741</v>
      </c>
      <c r="H37" s="1162">
        <f>SUM('未処置歯ありの者の数'!H$4:H$36)/(SUM('受診者数'!H$4:H$36)-'受診者数'!H$20-'受診者数'!H$25)*100</f>
        <v>39.023363502420544</v>
      </c>
      <c r="I37" s="1162" t="s">
        <v>767</v>
      </c>
      <c r="J37" s="1162"/>
      <c r="K37" s="1162">
        <f>SUM('未処置歯ありの者の数'!K$4:K$36)/(SUM('受診者数'!K$4:K$36)-'受診者数'!K$20-'受診者数'!K$25)*100</f>
        <v>46.68141592920354</v>
      </c>
      <c r="L37" s="1162">
        <f>SUM('未処置歯ありの者の数'!L$4:L$36)/(SUM('受診者数'!L$4:L$36)-'受診者数'!L$20-'受診者数'!L$25)*100</f>
        <v>41.05691056910569</v>
      </c>
      <c r="M37" s="1162">
        <f>SUM('未処置歯ありの者の数'!M$4:M$36)/(SUM('受診者数'!M$4:M$36)-'受診者数'!M$20-'受診者数'!M$25)*100</f>
        <v>47.88273615635179</v>
      </c>
      <c r="N37" s="1162">
        <f>SUM('未処置歯ありの者の数'!N$4:N$36)/(SUM('受診者数'!N$4:N$36)-'受診者数'!N$20-'受診者数'!N$25)*100</f>
        <v>37.136929460580916</v>
      </c>
      <c r="O37" s="1162">
        <f>SUM('未処置歯ありの者の数'!O$4:O$36)/(SUM('受診者数'!O$4:O$36)-'受診者数'!O$20-'受診者数'!O$25)*100</f>
        <v>42.90517821116342</v>
      </c>
      <c r="P37" s="1162" t="s">
        <v>767</v>
      </c>
      <c r="Q37" s="1162"/>
      <c r="R37" s="1162">
        <f>SUM('未処置歯ありの者の数'!R$4:R$36)/(SUM('受診者数'!R$4:R$36)-'受診者数'!R$20-'受診者数'!R$25)*100</f>
        <v>42.75724275724276</v>
      </c>
      <c r="S37" s="1162">
        <f>SUM('未処置歯ありの者の数'!S$4:S$36)/(SUM('受診者数'!S$4:S$36)-'受診者数'!S$20-'受診者数'!S$25)*100</f>
        <v>38.273381294964025</v>
      </c>
      <c r="T37" s="1162">
        <f>SUM('未処置歯ありの者の数'!T$4:T$36)/(SUM('受診者数'!T$4:T$36)-'受診者数'!T$20-'受診者数'!T$25)*100</f>
        <v>34.43627450980392</v>
      </c>
      <c r="U37" s="1162">
        <f>SUM('未処置歯ありの者の数'!U$4:U$36)/(SUM('受診者数'!U$4:U$36)-'受診者数'!U$20-'受診者数'!U$25)*100</f>
        <v>32.047872340425535</v>
      </c>
      <c r="V37" s="1162">
        <f>SUM('未処置歯ありの者の数'!V$4:V$36)/(SUM('受診者数'!V$4:V$36)-'受診者数'!V$20-'受診者数'!V$25)*100</f>
        <v>37.254901960784316</v>
      </c>
      <c r="W37" s="1162" t="s">
        <v>767</v>
      </c>
    </row>
    <row r="38" spans="1:23" s="1093" customFormat="1" ht="12" customHeight="1">
      <c r="A38" s="1132"/>
      <c r="B38" s="1142">
        <v>34</v>
      </c>
      <c r="C38" s="1143" t="s">
        <v>798</v>
      </c>
      <c r="D38" s="1163">
        <f>IF('受診者数'!D38=0,"-",IF('未処置歯ありの者の数'!D38="-","-",'未処置歯ありの者の数'!D38/'受診者数'!D38*100))</f>
        <v>0</v>
      </c>
      <c r="E38" s="1163">
        <f>IF('受診者数'!E38=0,"-",IF('未処置歯ありの者の数'!E38="-","-",'未処置歯ありの者の数'!E38/'受診者数'!E38*100))</f>
        <v>0</v>
      </c>
      <c r="F38" s="1163">
        <f>IF('受診者数'!F38=0,"-",IF('未処置歯ありの者の数'!F38="-","-",'未処置歯ありの者の数'!F38/'受診者数'!F38*100))</f>
        <v>0</v>
      </c>
      <c r="G38" s="1163">
        <f>IF('受診者数'!G38=0,"-",IF('未処置歯ありの者の数'!G38="-","-",'未処置歯ありの者の数'!G38/'受診者数'!G38*100))</f>
        <v>0</v>
      </c>
      <c r="H38" s="1163">
        <f>IF('受診者数'!H38=0,"-",IF('未処置歯ありの者の数'!H38="-","-",'未処置歯ありの者の数'!H38/'受診者数'!H38*100))</f>
        <v>0</v>
      </c>
      <c r="I38" s="1163">
        <f>IF('受診者数'!I38=0,"-",IF('未処置歯ありの者の数'!I38="-","-",'未処置歯ありの者の数'!I38/'受診者数'!I38*100))</f>
        <v>2.354048964218456</v>
      </c>
      <c r="J38" s="1163"/>
      <c r="K38" s="1164">
        <f>IF('受診者数'!K38=0,"-",IF('未処置歯ありの者の数'!K38="-","-",'未処置歯ありの者の数'!K38/'受診者数'!K38*100))</f>
        <v>0</v>
      </c>
      <c r="L38" s="1164">
        <f>IF('受診者数'!L38=0,"-",IF('未処置歯ありの者の数'!L38="-","-",'未処置歯ありの者の数'!L38/'受診者数'!L38*100))</f>
        <v>0</v>
      </c>
      <c r="M38" s="1164">
        <f>IF('受診者数'!M38=0,"-",IF('未処置歯ありの者の数'!M38="-","-",'未処置歯ありの者の数'!M38/'受診者数'!M38*100))</f>
        <v>0</v>
      </c>
      <c r="N38" s="1164">
        <f>IF('受診者数'!N38=0,"-",IF('未処置歯ありの者の数'!N38="-","-",'未処置歯ありの者の数'!N38/'受診者数'!N38*100))</f>
        <v>0</v>
      </c>
      <c r="O38" s="1163">
        <f>IF('受診者数'!O38=0,"-",IF('未処置歯ありの者の数'!O38="-","-",'未処置歯ありの者の数'!O38/'受診者数'!O38*100))</f>
        <v>0</v>
      </c>
      <c r="P38" s="1164">
        <f>IF('受診者数'!P38=0,"-",IF('未処置歯ありの者の数'!P38="-","-",'未処置歯ありの者の数'!P38/'受診者数'!P38*100))</f>
        <v>2.4691358024691357</v>
      </c>
      <c r="Q38" s="1164"/>
      <c r="R38" s="1164">
        <f>IF('受診者数'!R38=0,"-",IF('未処置歯ありの者の数'!R38="-","-",'未処置歯ありの者の数'!R38/'受診者数'!R38*100))</f>
        <v>0</v>
      </c>
      <c r="S38" s="1164">
        <f>IF('受診者数'!S38=0,"-",IF('未処置歯ありの者の数'!S38="-","-",'未処置歯ありの者の数'!S38/'受診者数'!S38*100))</f>
        <v>0</v>
      </c>
      <c r="T38" s="1164">
        <f>IF('受診者数'!T38=0,"-",IF('未処置歯ありの者の数'!T38="-","-",'未処置歯ありの者の数'!T38/'受診者数'!T38*100))</f>
        <v>0</v>
      </c>
      <c r="U38" s="1164">
        <f>IF('受診者数'!U38=0,"-",IF('未処置歯ありの者の数'!U38="-","-",'未処置歯ありの者の数'!U38/'受診者数'!U38*100))</f>
        <v>0</v>
      </c>
      <c r="V38" s="1163">
        <f>IF('受診者数'!V38=0,"-",IF('未処置歯ありの者の数'!V38="-","-",'未処置歯ありの者の数'!V38/'受診者数'!V38*100))</f>
        <v>0</v>
      </c>
      <c r="W38" s="1164">
        <f>IF('受診者数'!W38=0,"-",IF('未処置歯ありの者の数'!W38="-","-",'未処置歯ありの者の数'!W38/'受診者数'!W38*100))</f>
        <v>2.28310502283105</v>
      </c>
    </row>
    <row r="39" spans="1:23" s="1093" customFormat="1" ht="12" customHeight="1" thickBot="1">
      <c r="A39" s="1132"/>
      <c r="B39" s="1146">
        <v>35</v>
      </c>
      <c r="C39" s="1147" t="s">
        <v>30</v>
      </c>
      <c r="D39" s="1165">
        <f>IF('受診者数'!D39=0,"-",IF('未処置歯ありの者の数'!D39="-","-",'未処置歯ありの者の数'!D39/'受診者数'!D39*100))</f>
        <v>37.93103448275862</v>
      </c>
      <c r="E39" s="1165">
        <f>IF('受診者数'!E39=0,"-",IF('未処置歯ありの者の数'!E39="-","-",'未処置歯ありの者の数'!E39/'受診者数'!E39*100))</f>
        <v>38.31967213114754</v>
      </c>
      <c r="F39" s="1165">
        <f>IF('受診者数'!F39=0,"-",IF('未処置歯ありの者の数'!F39="-","-",'未処置歯ありの者の数'!F39/'受診者数'!F39*100))</f>
        <v>29.126213592233007</v>
      </c>
      <c r="G39" s="1165">
        <f>IF('受診者数'!G39=0,"-",IF('未処置歯ありの者の数'!G39="-","-",'未処置歯ありの者の数'!G39/'受診者数'!G39*100))</f>
        <v>39.082969432314414</v>
      </c>
      <c r="H39" s="1165">
        <f>IF('受診者数'!H39=0,"-",IF('未処置歯ありの者の数'!H39="-","-",'未処置歯ありの者の数'!H39/'受診者数'!H39*100))</f>
        <v>36.47294589178357</v>
      </c>
      <c r="I39" s="1165">
        <f>IF('受診者数'!I39=0,"-",IF('未処置歯ありの者の数'!I39="-","-",'未処置歯ありの者の数'!I39/'受診者数'!I39*100))</f>
        <v>36.39825897714907</v>
      </c>
      <c r="J39" s="1165"/>
      <c r="K39" s="1166">
        <f>IF('受診者数'!K39=0,"-",IF('未処置歯ありの者の数'!K39="-","-",'未処置歯ありの者の数'!K39/'受診者数'!K39*100))</f>
        <v>42.73504273504273</v>
      </c>
      <c r="L39" s="1166">
        <f>IF('受診者数'!L39=0,"-",IF('未処置歯ありの者の数'!L39="-","-",'未処置歯ありの者の数'!L39/'受診者数'!L39*100))</f>
        <v>38.81578947368421</v>
      </c>
      <c r="M39" s="1166">
        <f>IF('受診者数'!M39=0,"-",IF('未処置歯ありの者の数'!M39="-","-",'未処置歯ありの者の数'!M39/'受診者数'!M39*100))</f>
        <v>29.133858267716533</v>
      </c>
      <c r="N39" s="1166">
        <f>IF('受診者数'!N39=0,"-",IF('未処置歯ありの者の数'!N39="-","-",'未処置歯ありの者の数'!N39/'受診者数'!N39*100))</f>
        <v>40.86021505376344</v>
      </c>
      <c r="O39" s="1165">
        <f>IF('受診者数'!O39=0,"-",IF('未処置歯ありの者の数'!O39="-","-",'未処置歯ありの者の数'!O39/'受診者数'!O39*100))</f>
        <v>38.91273247496424</v>
      </c>
      <c r="P39" s="1166">
        <f>IF('受診者数'!P39=0,"-",IF('未処置歯ありの者の数'!P39="-","-",'未処置歯ありの者の数'!P39/'受診者数'!P39*100))</f>
        <v>38.21138211382114</v>
      </c>
      <c r="Q39" s="1166"/>
      <c r="R39" s="1166">
        <f>IF('受診者数'!R39=0,"-",IF('未処置歯ありの者の数'!R39="-","-",'未処置歯ありの者の数'!R39/'受診者数'!R39*100))</f>
        <v>35.148514851485146</v>
      </c>
      <c r="S39" s="1166">
        <f>IF('受診者数'!S39=0,"-",IF('未処置歯ありの者の数'!S39="-","-",'未処置歯ありの者の数'!S39/'受診者数'!S39*100))</f>
        <v>38.095238095238095</v>
      </c>
      <c r="T39" s="1166">
        <f>IF('受診者数'!T39=0,"-",IF('未処置歯ありの者の数'!T39="-","-",'未処置歯ありの者の数'!T39/'受診者数'!T39*100))</f>
        <v>29.122807017543863</v>
      </c>
      <c r="U39" s="1166">
        <f>IF('受診者数'!U39=0,"-",IF('未処置歯ありの者の数'!U39="-","-",'未処置歯ありの者の数'!U39/'受診者数'!U39*100))</f>
        <v>37.86764705882353</v>
      </c>
      <c r="V39" s="1165">
        <f>IF('受診者数'!V39=0,"-",IF('未処置歯ありの者の数'!V39="-","-",'未処置歯ありの者の数'!V39/'受診者数'!V39*100))</f>
        <v>35.15805705474171</v>
      </c>
      <c r="W39" s="1166">
        <f>IF('受診者数'!W39=0,"-",IF('未処置歯ありの者の数'!W39="-","-",'未処置歯ありの者の数'!W39/'受診者数'!W39*100))</f>
        <v>35.48650858544563</v>
      </c>
    </row>
    <row r="40" spans="1:23" s="1093" customFormat="1" ht="20.25" customHeight="1" thickBot="1" thickTop="1">
      <c r="A40" s="1132"/>
      <c r="B40" s="1150"/>
      <c r="C40" s="1150" t="s">
        <v>799</v>
      </c>
      <c r="D40" s="1167">
        <f>(SUM('未処置歯ありの者の数'!D$4:D$36)+'未処置歯ありの者の数'!D38+'未処置歯ありの者の数'!D39)/((SUM('受診者数'!D$4:D$36)-'受診者数'!D$20-'受診者数'!D$25+'受診者数'!D38+'受診者数'!D39))*100</f>
        <v>41.85273159144893</v>
      </c>
      <c r="E40" s="1167">
        <f>(SUM('未処置歯ありの者の数'!E$4:E$36)+'未処置歯ありの者の数'!E38+'未処置歯ありの者の数'!E39)/((SUM('受診者数'!E$4:E$36)-'受診者数'!E$20-'受診者数'!E$25+'受診者数'!E38+'受診者数'!E39))*100</f>
        <v>38.25966850828729</v>
      </c>
      <c r="F40" s="1167">
        <f>(SUM('未処置歯ありの者の数'!F$4:F$36)+'未処置歯ありの者の数'!F38+'未処置歯ありの者の数'!F39)/((SUM('受診者数'!F$4:F$36)-'受診者数'!F$20-'受診者数'!F$25+'受診者数'!F38+'受診者数'!F39))*100</f>
        <v>35.400516795865634</v>
      </c>
      <c r="G40" s="1167">
        <f>(SUM('未処置歯ありの者の数'!G$4:G$36)+'未処置歯ありの者の数'!G38+'未処置歯ありの者の数'!G39)/((SUM('受診者数'!G$4:G$36)-'受診者数'!G$20-'受診者数'!G$25+'受診者数'!G38+'受診者数'!G39))*100</f>
        <v>34.60648148148148</v>
      </c>
      <c r="H40" s="1167">
        <f>(SUM('未処置歯ありの者の数'!H$4:H$36)+'未処置歯ありの者の数'!H38+'未処置歯ありの者の数'!H39)/((SUM('受診者数'!H$4:H$36)-'受診者数'!H$20-'受診者数'!H$25+'受診者数'!H38+'受診者数'!H39))*100</f>
        <v>37.80934250988432</v>
      </c>
      <c r="I40" s="1167" t="s">
        <v>767</v>
      </c>
      <c r="J40" s="1167"/>
      <c r="K40" s="1167">
        <f>(SUM('未処置歯ありの者の数'!K$4:K$36)+'未処置歯ありの者の数'!K38+'未処置歯ありの者の数'!K39)/((SUM('受診者数'!K$4:K$36)-'受診者数'!K$20-'受診者数'!K$25+'受診者数'!K38+'受診者数'!K39))*100</f>
        <v>45.13788098693759</v>
      </c>
      <c r="L40" s="1167">
        <f>(SUM('未処置歯ありの者の数'!L$4:L$36)+'未処置歯ありの者の数'!L38+'未処置歯ありの者の数'!L39)/((SUM('受診者数'!L$4:L$36)-'受診者数'!L$20-'受診者数'!L$25+'受診者数'!L38+'受診者数'!L39))*100</f>
        <v>39.50617283950617</v>
      </c>
      <c r="M40" s="1167">
        <f>(SUM('未処置歯ありの者の数'!M$4:M$36)+'未処置歯ありの者の数'!M38+'未処置歯ありの者の数'!M39)/((SUM('受診者数'!M$4:M$36)-'受診者数'!M$20-'受診者数'!M$25+'受診者数'!M38+'受診者数'!M39))*100</f>
        <v>41.81818181818181</v>
      </c>
      <c r="N40" s="1167">
        <f>(SUM('未処置歯ありの者の数'!N$4:N$36)+'未処置歯ありの者の数'!N38+'未処置歯ありの者の数'!N39)/((SUM('受診者数'!N$4:N$36)-'受診者数'!N$20-'受診者数'!N$25+'受診者数'!N38+'受診者数'!N39))*100</f>
        <v>37.335285505124446</v>
      </c>
      <c r="O40" s="1167">
        <f>(SUM('未処置歯ありの者の数'!O$4:O$36)+'未処置歯ありの者の数'!O38+'未処置歯ありの者の数'!O39)/((SUM('受診者数'!O$4:O$36)-'受診者数'!O$20-'受診者数'!O$25+'受診者数'!O38+'受診者数'!O39))*100</f>
        <v>41.046459179070816</v>
      </c>
      <c r="P40" s="1167" t="s">
        <v>767</v>
      </c>
      <c r="Q40" s="1167"/>
      <c r="R40" s="1167">
        <f>(SUM('未処置歯ありの者の数'!R$4:R$36)+'未処置歯ありの者の数'!R38+'未処置歯ありの者の数'!R39)/((SUM('受診者数'!R$4:R$36)-'受診者数'!R$20-'受診者数'!R$25+'受診者数'!R38+'受診者数'!R39))*100</f>
        <v>40.25423728813559</v>
      </c>
      <c r="S40" s="1167">
        <f>(SUM('未処置歯ありの者の数'!S$4:S$36)+'未処置歯ありの者の数'!S38+'未処置歯ありの者の数'!S39)/((SUM('受診者数'!S$4:S$36)-'受診者数'!S$20-'受診者数'!S$25+'受診者数'!S38+'受診者数'!S39))*100</f>
        <v>37.77564717162033</v>
      </c>
      <c r="T40" s="1167">
        <f>(SUM('未処置歯ありの者の数'!T$4:T$36)+'未処置歯ありの者の数'!T38+'未処置歯ありの者の数'!T39)/((SUM('受診者数'!T$4:T$36)-'受診者数'!T$20-'受診者数'!T$25+'受診者数'!T38+'受診者数'!T39))*100</f>
        <v>32.851985559566785</v>
      </c>
      <c r="U40" s="1167">
        <f>(SUM('未処置歯ありの者の数'!U$4:U$36)+'未処置歯ありの者の数'!U38+'未処置歯ありの者の数'!U39)/((SUM('受診者数'!U$4:U$36)-'受診者数'!U$20-'受診者数'!U$25+'受診者数'!U38+'受診者数'!U39))*100</f>
        <v>32.918660287081345</v>
      </c>
      <c r="V40" s="1167">
        <f>(SUM('未処置歯ありの者の数'!V$4:V$36)+'未処置歯ありの者の数'!V38+'未処置歯ありの者の数'!V39)/((SUM('受診者数'!V$4:V$36)-'受診者数'!V$20-'受診者数'!V$25+'受診者数'!V38+'受診者数'!V39))*100</f>
        <v>36.2532523850824</v>
      </c>
      <c r="W40" s="1167" t="s">
        <v>767</v>
      </c>
    </row>
    <row r="41" spans="2:23" ht="11.25">
      <c r="B41" s="1108" t="s">
        <v>800</v>
      </c>
      <c r="D41" s="1195"/>
      <c r="E41" s="1195"/>
      <c r="F41" s="1195"/>
      <c r="G41" s="1195"/>
      <c r="H41" s="1195"/>
      <c r="I41" s="1195"/>
      <c r="J41" s="1195"/>
      <c r="K41" s="1196"/>
      <c r="L41" s="1196"/>
      <c r="M41" s="1196"/>
      <c r="N41" s="1196"/>
      <c r="O41" s="1196"/>
      <c r="P41" s="1196"/>
      <c r="Q41" s="1196"/>
      <c r="R41" s="1195"/>
      <c r="S41" s="1195"/>
      <c r="T41" s="1195"/>
      <c r="U41" s="1195"/>
      <c r="V41" s="1195"/>
      <c r="W41" s="1195"/>
    </row>
    <row r="42" spans="2:23" s="1108" customFormat="1" ht="11.25">
      <c r="B42" s="1108" t="s">
        <v>809</v>
      </c>
      <c r="D42" s="1111"/>
      <c r="E42" s="1111"/>
      <c r="F42" s="1111"/>
      <c r="G42" s="1111"/>
      <c r="H42" s="1111"/>
      <c r="I42" s="1111"/>
      <c r="J42" s="1111"/>
      <c r="K42" s="1110"/>
      <c r="L42" s="1110"/>
      <c r="M42" s="1110"/>
      <c r="N42" s="1110"/>
      <c r="O42" s="1110"/>
      <c r="P42" s="1110"/>
      <c r="Q42" s="1110"/>
      <c r="R42" s="1111"/>
      <c r="S42" s="1111"/>
      <c r="T42" s="1111"/>
      <c r="U42" s="1111"/>
      <c r="V42" s="1111"/>
      <c r="W42" s="1111"/>
    </row>
    <row r="43" spans="11:17" s="1118" customFormat="1" ht="11.25">
      <c r="K43" s="1197"/>
      <c r="L43" s="1197"/>
      <c r="M43" s="1197"/>
      <c r="N43" s="1197"/>
      <c r="O43" s="1197"/>
      <c r="P43" s="1197"/>
      <c r="Q43" s="1197"/>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811</v>
      </c>
      <c r="B1" s="1199"/>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v>4</v>
      </c>
      <c r="E4" s="1173">
        <v>0</v>
      </c>
      <c r="F4" s="1173">
        <v>0</v>
      </c>
      <c r="G4" s="1173">
        <v>0</v>
      </c>
      <c r="H4" s="1173">
        <v>4</v>
      </c>
      <c r="I4" s="1173">
        <v>25</v>
      </c>
      <c r="J4" s="1173"/>
      <c r="K4" s="1174">
        <v>1</v>
      </c>
      <c r="L4" s="1174">
        <v>0</v>
      </c>
      <c r="M4" s="1174">
        <v>0</v>
      </c>
      <c r="N4" s="1174">
        <v>0</v>
      </c>
      <c r="O4" s="1173">
        <v>1</v>
      </c>
      <c r="P4" s="1174">
        <v>13</v>
      </c>
      <c r="Q4" s="1174"/>
      <c r="R4" s="1174">
        <v>3</v>
      </c>
      <c r="S4" s="1174">
        <v>0</v>
      </c>
      <c r="T4" s="1174">
        <v>0</v>
      </c>
      <c r="U4" s="1174">
        <v>0</v>
      </c>
      <c r="V4" s="1173">
        <v>3</v>
      </c>
      <c r="W4" s="1174">
        <v>12</v>
      </c>
    </row>
    <row r="5" spans="1:23" s="1093" customFormat="1" ht="12" customHeight="1">
      <c r="A5" s="1132"/>
      <c r="B5" s="1133">
        <v>2</v>
      </c>
      <c r="C5" s="1090" t="s">
        <v>759</v>
      </c>
      <c r="D5" s="1175">
        <v>0</v>
      </c>
      <c r="E5" s="1175">
        <v>0</v>
      </c>
      <c r="F5" s="1175">
        <v>0</v>
      </c>
      <c r="G5" s="1175">
        <v>0</v>
      </c>
      <c r="H5" s="1175">
        <v>0</v>
      </c>
      <c r="I5" s="1175">
        <v>2</v>
      </c>
      <c r="J5" s="1175"/>
      <c r="K5" s="1176">
        <v>0</v>
      </c>
      <c r="L5" s="1176">
        <v>0</v>
      </c>
      <c r="M5" s="1176">
        <v>0</v>
      </c>
      <c r="N5" s="1176">
        <v>0</v>
      </c>
      <c r="O5" s="1175">
        <v>0</v>
      </c>
      <c r="P5" s="1176">
        <v>0</v>
      </c>
      <c r="Q5" s="1176"/>
      <c r="R5" s="1176">
        <v>0</v>
      </c>
      <c r="S5" s="1176">
        <v>0</v>
      </c>
      <c r="T5" s="1176">
        <v>0</v>
      </c>
      <c r="U5" s="1176">
        <v>0</v>
      </c>
      <c r="V5" s="1175">
        <v>0</v>
      </c>
      <c r="W5" s="1176">
        <v>2</v>
      </c>
    </row>
    <row r="6" spans="1:23" s="1093" customFormat="1" ht="12" customHeight="1">
      <c r="A6" s="1132"/>
      <c r="B6" s="1133">
        <v>3</v>
      </c>
      <c r="C6" s="1090" t="s">
        <v>760</v>
      </c>
      <c r="D6" s="1175">
        <v>0</v>
      </c>
      <c r="E6" s="1175">
        <v>2</v>
      </c>
      <c r="F6" s="1175">
        <v>1</v>
      </c>
      <c r="G6" s="1175">
        <v>1</v>
      </c>
      <c r="H6" s="1175">
        <v>4</v>
      </c>
      <c r="I6" s="1175" t="s">
        <v>761</v>
      </c>
      <c r="J6" s="1175"/>
      <c r="K6" s="1176">
        <v>0</v>
      </c>
      <c r="L6" s="1176">
        <v>0</v>
      </c>
      <c r="M6" s="1176">
        <v>0</v>
      </c>
      <c r="N6" s="1176">
        <v>0</v>
      </c>
      <c r="O6" s="1175">
        <v>0</v>
      </c>
      <c r="P6" s="1176" t="s">
        <v>761</v>
      </c>
      <c r="Q6" s="1176"/>
      <c r="R6" s="1176">
        <v>0</v>
      </c>
      <c r="S6" s="1176">
        <v>2</v>
      </c>
      <c r="T6" s="1176">
        <v>1</v>
      </c>
      <c r="U6" s="1176">
        <v>1</v>
      </c>
      <c r="V6" s="1175">
        <v>4</v>
      </c>
      <c r="W6" s="1176" t="s">
        <v>761</v>
      </c>
    </row>
    <row r="7" spans="1:23" s="1087" customFormat="1" ht="12" customHeight="1">
      <c r="A7" s="1132"/>
      <c r="B7" s="1133">
        <v>4</v>
      </c>
      <c r="C7" s="1090" t="s">
        <v>762</v>
      </c>
      <c r="D7" s="1175">
        <v>3</v>
      </c>
      <c r="E7" s="1175">
        <v>1</v>
      </c>
      <c r="F7" s="1175">
        <v>5</v>
      </c>
      <c r="G7" s="1175" t="s">
        <v>763</v>
      </c>
      <c r="H7" s="1175">
        <v>9</v>
      </c>
      <c r="I7" s="1175" t="s">
        <v>763</v>
      </c>
      <c r="J7" s="1175"/>
      <c r="K7" s="1176">
        <v>1</v>
      </c>
      <c r="L7" s="1176">
        <v>0</v>
      </c>
      <c r="M7" s="1176">
        <v>3</v>
      </c>
      <c r="N7" s="1176" t="s">
        <v>763</v>
      </c>
      <c r="O7" s="1175">
        <v>4</v>
      </c>
      <c r="P7" s="1176" t="s">
        <v>763</v>
      </c>
      <c r="Q7" s="1176"/>
      <c r="R7" s="1176">
        <v>2</v>
      </c>
      <c r="S7" s="1176">
        <v>1</v>
      </c>
      <c r="T7" s="1176">
        <v>2</v>
      </c>
      <c r="U7" s="1176" t="s">
        <v>763</v>
      </c>
      <c r="V7" s="1175">
        <v>5</v>
      </c>
      <c r="W7" s="1176" t="s">
        <v>763</v>
      </c>
    </row>
    <row r="8" spans="1:23" s="1087" customFormat="1" ht="12" customHeight="1">
      <c r="A8" s="1132"/>
      <c r="B8" s="1133">
        <v>5</v>
      </c>
      <c r="C8" s="1090" t="s">
        <v>764</v>
      </c>
      <c r="D8" s="1175">
        <v>0</v>
      </c>
      <c r="E8" s="1175">
        <v>0</v>
      </c>
      <c r="F8" s="1175">
        <v>0</v>
      </c>
      <c r="G8" s="1175" t="s">
        <v>765</v>
      </c>
      <c r="H8" s="1175">
        <v>0</v>
      </c>
      <c r="I8" s="1175" t="s">
        <v>765</v>
      </c>
      <c r="J8" s="1175"/>
      <c r="K8" s="1176">
        <v>0</v>
      </c>
      <c r="L8" s="1176">
        <v>0</v>
      </c>
      <c r="M8" s="1176">
        <v>0</v>
      </c>
      <c r="N8" s="1176" t="s">
        <v>765</v>
      </c>
      <c r="O8" s="1175">
        <v>0</v>
      </c>
      <c r="P8" s="1176">
        <v>0</v>
      </c>
      <c r="Q8" s="1176"/>
      <c r="R8" s="1176">
        <v>0</v>
      </c>
      <c r="S8" s="1176">
        <v>0</v>
      </c>
      <c r="T8" s="1176">
        <v>0</v>
      </c>
      <c r="U8" s="1176" t="s">
        <v>765</v>
      </c>
      <c r="V8" s="1175">
        <v>0</v>
      </c>
      <c r="W8" s="1176">
        <v>0</v>
      </c>
    </row>
    <row r="9" spans="1:23" s="1087" customFormat="1" ht="12" customHeight="1">
      <c r="A9" s="1132"/>
      <c r="B9" s="1133">
        <v>6</v>
      </c>
      <c r="C9" s="1090" t="s">
        <v>766</v>
      </c>
      <c r="D9" s="1175">
        <v>6</v>
      </c>
      <c r="E9" s="1175">
        <v>1</v>
      </c>
      <c r="F9" s="1175">
        <v>8</v>
      </c>
      <c r="G9" s="1175" t="s">
        <v>767</v>
      </c>
      <c r="H9" s="1175">
        <v>15</v>
      </c>
      <c r="I9" s="1175">
        <v>2</v>
      </c>
      <c r="J9" s="1175"/>
      <c r="K9" s="1176">
        <v>5</v>
      </c>
      <c r="L9" s="1176">
        <v>0</v>
      </c>
      <c r="M9" s="1176">
        <v>3</v>
      </c>
      <c r="N9" s="1176" t="s">
        <v>767</v>
      </c>
      <c r="O9" s="1175">
        <v>8</v>
      </c>
      <c r="P9" s="1176">
        <v>0</v>
      </c>
      <c r="Q9" s="1176"/>
      <c r="R9" s="1176">
        <v>1</v>
      </c>
      <c r="S9" s="1176">
        <v>1</v>
      </c>
      <c r="T9" s="1176">
        <v>5</v>
      </c>
      <c r="U9" s="1176" t="s">
        <v>767</v>
      </c>
      <c r="V9" s="1175">
        <v>7</v>
      </c>
      <c r="W9" s="1176">
        <v>2</v>
      </c>
    </row>
    <row r="10" spans="1:23" s="1087" customFormat="1" ht="12" customHeight="1">
      <c r="A10" s="1132"/>
      <c r="B10" s="1133">
        <v>7</v>
      </c>
      <c r="C10" s="1090" t="s">
        <v>768</v>
      </c>
      <c r="D10" s="1175">
        <v>2</v>
      </c>
      <c r="E10" s="1175">
        <v>2</v>
      </c>
      <c r="F10" s="1175">
        <v>1</v>
      </c>
      <c r="G10" s="1175">
        <v>7</v>
      </c>
      <c r="H10" s="1175">
        <v>12</v>
      </c>
      <c r="I10" s="1175" t="s">
        <v>808</v>
      </c>
      <c r="J10" s="1175"/>
      <c r="K10" s="1176">
        <v>0</v>
      </c>
      <c r="L10" s="1176">
        <v>1</v>
      </c>
      <c r="M10" s="1176">
        <v>1</v>
      </c>
      <c r="N10" s="1176">
        <v>3</v>
      </c>
      <c r="O10" s="1175">
        <v>5</v>
      </c>
      <c r="P10" s="1176" t="s">
        <v>808</v>
      </c>
      <c r="Q10" s="1176"/>
      <c r="R10" s="1176">
        <v>2</v>
      </c>
      <c r="S10" s="1176">
        <v>1</v>
      </c>
      <c r="T10" s="1176">
        <v>0</v>
      </c>
      <c r="U10" s="1176">
        <v>4</v>
      </c>
      <c r="V10" s="1175">
        <v>7</v>
      </c>
      <c r="W10" s="1176" t="s">
        <v>808</v>
      </c>
    </row>
    <row r="11" spans="1:23" s="1087" customFormat="1" ht="12" customHeight="1">
      <c r="A11" s="1132"/>
      <c r="B11" s="1133">
        <v>8</v>
      </c>
      <c r="C11" s="1090" t="s">
        <v>770</v>
      </c>
      <c r="D11" s="1175">
        <v>5</v>
      </c>
      <c r="E11" s="1175">
        <v>4</v>
      </c>
      <c r="F11" s="1175">
        <v>8</v>
      </c>
      <c r="G11" s="1175">
        <v>12</v>
      </c>
      <c r="H11" s="1175">
        <v>29</v>
      </c>
      <c r="I11" s="1175">
        <v>57</v>
      </c>
      <c r="J11" s="1175"/>
      <c r="K11" s="1176">
        <v>1</v>
      </c>
      <c r="L11" s="1176">
        <v>1</v>
      </c>
      <c r="M11" s="1176">
        <v>2</v>
      </c>
      <c r="N11" s="1176">
        <v>4</v>
      </c>
      <c r="O11" s="1175">
        <v>8</v>
      </c>
      <c r="P11" s="1176">
        <v>9</v>
      </c>
      <c r="Q11" s="1176"/>
      <c r="R11" s="1176">
        <v>4</v>
      </c>
      <c r="S11" s="1176">
        <v>3</v>
      </c>
      <c r="T11" s="1176">
        <v>6</v>
      </c>
      <c r="U11" s="1176">
        <v>8</v>
      </c>
      <c r="V11" s="1175">
        <v>21</v>
      </c>
      <c r="W11" s="1176">
        <v>48</v>
      </c>
    </row>
    <row r="12" spans="1:23" s="1087" customFormat="1" ht="12" customHeight="1">
      <c r="A12" s="1132"/>
      <c r="B12" s="1133">
        <v>9</v>
      </c>
      <c r="C12" s="1090" t="s">
        <v>771</v>
      </c>
      <c r="D12" s="1175">
        <v>1</v>
      </c>
      <c r="E12" s="1175">
        <v>0</v>
      </c>
      <c r="F12" s="1175">
        <v>1</v>
      </c>
      <c r="G12" s="1175">
        <v>4</v>
      </c>
      <c r="H12" s="1175">
        <v>6</v>
      </c>
      <c r="I12" s="1175">
        <v>104</v>
      </c>
      <c r="J12" s="1175"/>
      <c r="K12" s="1176">
        <v>0</v>
      </c>
      <c r="L12" s="1176">
        <v>0</v>
      </c>
      <c r="M12" s="1176">
        <v>0</v>
      </c>
      <c r="N12" s="1176">
        <v>0</v>
      </c>
      <c r="O12" s="1175">
        <v>0</v>
      </c>
      <c r="P12" s="1176">
        <v>16</v>
      </c>
      <c r="Q12" s="1176"/>
      <c r="R12" s="1176">
        <v>1</v>
      </c>
      <c r="S12" s="1176">
        <v>0</v>
      </c>
      <c r="T12" s="1176">
        <v>1</v>
      </c>
      <c r="U12" s="1176">
        <v>4</v>
      </c>
      <c r="V12" s="1175">
        <v>6</v>
      </c>
      <c r="W12" s="1176">
        <v>88</v>
      </c>
    </row>
    <row r="13" spans="1:23" s="1087" customFormat="1" ht="12" customHeight="1">
      <c r="A13" s="1132"/>
      <c r="B13" s="1133">
        <v>10</v>
      </c>
      <c r="C13" s="1090" t="s">
        <v>772</v>
      </c>
      <c r="D13" s="1175">
        <v>12</v>
      </c>
      <c r="E13" s="1175">
        <v>14</v>
      </c>
      <c r="F13" s="1175">
        <v>15</v>
      </c>
      <c r="G13" s="1175">
        <v>21</v>
      </c>
      <c r="H13" s="1175">
        <v>62</v>
      </c>
      <c r="I13" s="1175">
        <v>87</v>
      </c>
      <c r="J13" s="1175"/>
      <c r="K13" s="1176">
        <v>3</v>
      </c>
      <c r="L13" s="1176">
        <v>2</v>
      </c>
      <c r="M13" s="1176">
        <v>3</v>
      </c>
      <c r="N13" s="1176">
        <v>10</v>
      </c>
      <c r="O13" s="1175">
        <v>18</v>
      </c>
      <c r="P13" s="1176">
        <v>28</v>
      </c>
      <c r="Q13" s="1176"/>
      <c r="R13" s="1176">
        <v>9</v>
      </c>
      <c r="S13" s="1176">
        <v>12</v>
      </c>
      <c r="T13" s="1176">
        <v>12</v>
      </c>
      <c r="U13" s="1176">
        <v>11</v>
      </c>
      <c r="V13" s="1175">
        <v>44</v>
      </c>
      <c r="W13" s="1176">
        <v>59</v>
      </c>
    </row>
    <row r="14" spans="1:23" s="1087" customFormat="1" ht="12" customHeight="1">
      <c r="A14" s="1132"/>
      <c r="B14" s="1133">
        <v>11</v>
      </c>
      <c r="C14" s="1090" t="s">
        <v>773</v>
      </c>
      <c r="D14" s="1175">
        <v>10</v>
      </c>
      <c r="E14" s="1175">
        <v>5</v>
      </c>
      <c r="F14" s="1175">
        <v>4</v>
      </c>
      <c r="G14" s="1175">
        <v>12</v>
      </c>
      <c r="H14" s="1175">
        <v>31</v>
      </c>
      <c r="I14" s="1175">
        <v>20</v>
      </c>
      <c r="J14" s="1175"/>
      <c r="K14" s="1176">
        <v>3</v>
      </c>
      <c r="L14" s="1176">
        <v>0</v>
      </c>
      <c r="M14" s="1176">
        <v>1</v>
      </c>
      <c r="N14" s="1176">
        <v>6</v>
      </c>
      <c r="O14" s="1175">
        <v>10</v>
      </c>
      <c r="P14" s="1176">
        <v>6</v>
      </c>
      <c r="Q14" s="1176"/>
      <c r="R14" s="1176">
        <v>7</v>
      </c>
      <c r="S14" s="1176">
        <v>5</v>
      </c>
      <c r="T14" s="1176">
        <v>3</v>
      </c>
      <c r="U14" s="1176">
        <v>6</v>
      </c>
      <c r="V14" s="1175">
        <v>21</v>
      </c>
      <c r="W14" s="1176">
        <v>14</v>
      </c>
    </row>
    <row r="15" spans="1:23" s="1087" customFormat="1" ht="12" customHeight="1">
      <c r="A15" s="1132"/>
      <c r="B15" s="1133">
        <v>12</v>
      </c>
      <c r="C15" s="1090" t="s">
        <v>774</v>
      </c>
      <c r="D15" s="1175">
        <v>3</v>
      </c>
      <c r="E15" s="1175">
        <v>4</v>
      </c>
      <c r="F15" s="1175">
        <v>2</v>
      </c>
      <c r="G15" s="1175">
        <v>2</v>
      </c>
      <c r="H15" s="1175">
        <v>11</v>
      </c>
      <c r="I15" s="1175">
        <v>210</v>
      </c>
      <c r="J15" s="1175"/>
      <c r="K15" s="1176">
        <v>1</v>
      </c>
      <c r="L15" s="1176">
        <v>1</v>
      </c>
      <c r="M15" s="1176">
        <v>1</v>
      </c>
      <c r="N15" s="1176">
        <v>0</v>
      </c>
      <c r="O15" s="1175">
        <v>3</v>
      </c>
      <c r="P15" s="1176">
        <v>46</v>
      </c>
      <c r="Q15" s="1176"/>
      <c r="R15" s="1176">
        <v>2</v>
      </c>
      <c r="S15" s="1176">
        <v>3</v>
      </c>
      <c r="T15" s="1176">
        <v>1</v>
      </c>
      <c r="U15" s="1176">
        <v>2</v>
      </c>
      <c r="V15" s="1175">
        <v>8</v>
      </c>
      <c r="W15" s="1176">
        <v>164</v>
      </c>
    </row>
    <row r="16" spans="1:23" s="1087" customFormat="1" ht="12" customHeight="1">
      <c r="A16" s="1132"/>
      <c r="B16" s="1133">
        <v>13</v>
      </c>
      <c r="C16" s="1090" t="s">
        <v>775</v>
      </c>
      <c r="D16" s="1175">
        <v>4</v>
      </c>
      <c r="E16" s="1175">
        <v>3</v>
      </c>
      <c r="F16" s="1175">
        <v>4</v>
      </c>
      <c r="G16" s="1175">
        <v>13</v>
      </c>
      <c r="H16" s="1175">
        <v>24</v>
      </c>
      <c r="I16" s="1175">
        <v>159</v>
      </c>
      <c r="J16" s="1175"/>
      <c r="K16" s="1176">
        <v>0</v>
      </c>
      <c r="L16" s="1176">
        <v>0</v>
      </c>
      <c r="M16" s="1176">
        <v>0</v>
      </c>
      <c r="N16" s="1176">
        <v>6</v>
      </c>
      <c r="O16" s="1175">
        <v>6</v>
      </c>
      <c r="P16" s="1176">
        <v>48</v>
      </c>
      <c r="Q16" s="1176"/>
      <c r="R16" s="1176">
        <v>4</v>
      </c>
      <c r="S16" s="1176">
        <v>3</v>
      </c>
      <c r="T16" s="1176">
        <v>4</v>
      </c>
      <c r="U16" s="1176">
        <v>7</v>
      </c>
      <c r="V16" s="1175">
        <v>18</v>
      </c>
      <c r="W16" s="1176">
        <v>111</v>
      </c>
    </row>
    <row r="17" spans="1:23" s="1087" customFormat="1" ht="12" customHeight="1">
      <c r="A17" s="1132"/>
      <c r="B17" s="1133">
        <v>14</v>
      </c>
      <c r="C17" s="1090" t="s">
        <v>776</v>
      </c>
      <c r="D17" s="1175">
        <v>2</v>
      </c>
      <c r="E17" s="1175">
        <v>1</v>
      </c>
      <c r="F17" s="1175">
        <v>2</v>
      </c>
      <c r="G17" s="1175">
        <v>3</v>
      </c>
      <c r="H17" s="1175">
        <v>8</v>
      </c>
      <c r="I17" s="1175">
        <v>10</v>
      </c>
      <c r="J17" s="1175"/>
      <c r="K17" s="1176">
        <v>2</v>
      </c>
      <c r="L17" s="1176">
        <v>0</v>
      </c>
      <c r="M17" s="1176">
        <v>0</v>
      </c>
      <c r="N17" s="1176">
        <v>1</v>
      </c>
      <c r="O17" s="1175">
        <v>3</v>
      </c>
      <c r="P17" s="1176" t="s">
        <v>765</v>
      </c>
      <c r="Q17" s="1176"/>
      <c r="R17" s="1176">
        <v>0</v>
      </c>
      <c r="S17" s="1176">
        <v>1</v>
      </c>
      <c r="T17" s="1176">
        <v>2</v>
      </c>
      <c r="U17" s="1176">
        <v>2</v>
      </c>
      <c r="V17" s="1175">
        <v>5</v>
      </c>
      <c r="W17" s="1176">
        <v>10</v>
      </c>
    </row>
    <row r="18" spans="1:23" s="1087" customFormat="1" ht="12" customHeight="1">
      <c r="A18" s="1132"/>
      <c r="B18" s="1133">
        <v>15</v>
      </c>
      <c r="C18" s="1090" t="s">
        <v>777</v>
      </c>
      <c r="D18" s="1175">
        <v>2</v>
      </c>
      <c r="E18" s="1175">
        <v>1</v>
      </c>
      <c r="F18" s="1175" t="s">
        <v>244</v>
      </c>
      <c r="G18" s="1175">
        <v>2</v>
      </c>
      <c r="H18" s="1175">
        <v>5</v>
      </c>
      <c r="I18" s="1175">
        <v>31</v>
      </c>
      <c r="J18" s="1175"/>
      <c r="K18" s="1176">
        <v>1</v>
      </c>
      <c r="L18" s="1176">
        <v>0</v>
      </c>
      <c r="M18" s="1176">
        <v>0</v>
      </c>
      <c r="N18" s="1176">
        <v>0</v>
      </c>
      <c r="O18" s="1175">
        <v>1</v>
      </c>
      <c r="P18" s="1176">
        <v>13</v>
      </c>
      <c r="Q18" s="1176"/>
      <c r="R18" s="1176">
        <v>1</v>
      </c>
      <c r="S18" s="1176">
        <v>1</v>
      </c>
      <c r="T18" s="1176">
        <v>0</v>
      </c>
      <c r="U18" s="1176">
        <v>2</v>
      </c>
      <c r="V18" s="1175">
        <v>4</v>
      </c>
      <c r="W18" s="1176">
        <v>18</v>
      </c>
    </row>
    <row r="19" spans="1:23" s="1087" customFormat="1" ht="12" customHeight="1">
      <c r="A19" s="1132"/>
      <c r="B19" s="1133">
        <v>16</v>
      </c>
      <c r="C19" s="1090" t="s">
        <v>778</v>
      </c>
      <c r="D19" s="1175">
        <v>2</v>
      </c>
      <c r="E19" s="1175">
        <v>0</v>
      </c>
      <c r="F19" s="1175">
        <v>1</v>
      </c>
      <c r="G19" s="1175">
        <v>3</v>
      </c>
      <c r="H19" s="1175">
        <v>6</v>
      </c>
      <c r="I19" s="1175">
        <v>53</v>
      </c>
      <c r="J19" s="1175"/>
      <c r="K19" s="1176">
        <v>0</v>
      </c>
      <c r="L19" s="1176">
        <v>0</v>
      </c>
      <c r="M19" s="1176">
        <v>0</v>
      </c>
      <c r="N19" s="1176">
        <v>1</v>
      </c>
      <c r="O19" s="1175">
        <v>1</v>
      </c>
      <c r="P19" s="1176">
        <v>14</v>
      </c>
      <c r="Q19" s="1176"/>
      <c r="R19" s="1176">
        <v>2</v>
      </c>
      <c r="S19" s="1176">
        <v>0</v>
      </c>
      <c r="T19" s="1176">
        <v>1</v>
      </c>
      <c r="U19" s="1176">
        <v>2</v>
      </c>
      <c r="V19" s="1175">
        <v>5</v>
      </c>
      <c r="W19" s="1176">
        <v>39</v>
      </c>
    </row>
    <row r="20" spans="1:23" s="1087" customFormat="1" ht="12" customHeight="1">
      <c r="A20" s="1132"/>
      <c r="B20" s="1133">
        <v>17</v>
      </c>
      <c r="C20" s="1090" t="s">
        <v>779</v>
      </c>
      <c r="D20" s="1178" t="s">
        <v>292</v>
      </c>
      <c r="E20" s="1178" t="s">
        <v>292</v>
      </c>
      <c r="F20" s="1178" t="s">
        <v>292</v>
      </c>
      <c r="G20" s="1178" t="s">
        <v>292</v>
      </c>
      <c r="H20" s="1200" t="s">
        <v>292</v>
      </c>
      <c r="I20" s="1178" t="s">
        <v>292</v>
      </c>
      <c r="J20" s="1176"/>
      <c r="K20" s="1178" t="s">
        <v>292</v>
      </c>
      <c r="L20" s="1178" t="s">
        <v>292</v>
      </c>
      <c r="M20" s="1178" t="s">
        <v>292</v>
      </c>
      <c r="N20" s="1178" t="s">
        <v>292</v>
      </c>
      <c r="O20" s="1177" t="s">
        <v>292</v>
      </c>
      <c r="P20" s="1178" t="s">
        <v>292</v>
      </c>
      <c r="Q20" s="1178" t="s">
        <v>292</v>
      </c>
      <c r="R20" s="1178" t="s">
        <v>292</v>
      </c>
      <c r="S20" s="1178" t="s">
        <v>292</v>
      </c>
      <c r="T20" s="1178" t="s">
        <v>292</v>
      </c>
      <c r="U20" s="1178" t="s">
        <v>292</v>
      </c>
      <c r="V20" s="1177" t="s">
        <v>292</v>
      </c>
      <c r="W20" s="1178" t="s">
        <v>292</v>
      </c>
    </row>
    <row r="21" spans="1:23" s="1087" customFormat="1" ht="12" customHeight="1">
      <c r="A21" s="1132"/>
      <c r="B21" s="1133">
        <v>18</v>
      </c>
      <c r="C21" s="1090" t="s">
        <v>780</v>
      </c>
      <c r="D21" s="1175">
        <v>3</v>
      </c>
      <c r="E21" s="1175">
        <v>1</v>
      </c>
      <c r="F21" s="1175">
        <v>1</v>
      </c>
      <c r="G21" s="1175">
        <v>1</v>
      </c>
      <c r="H21" s="1175">
        <v>6</v>
      </c>
      <c r="I21" s="1175" t="s">
        <v>808</v>
      </c>
      <c r="J21" s="1175"/>
      <c r="K21" s="1176">
        <v>1</v>
      </c>
      <c r="L21" s="1176">
        <v>0</v>
      </c>
      <c r="M21" s="1176">
        <v>0</v>
      </c>
      <c r="N21" s="1176">
        <v>0</v>
      </c>
      <c r="O21" s="1175">
        <v>1</v>
      </c>
      <c r="P21" s="1176" t="s">
        <v>808</v>
      </c>
      <c r="Q21" s="1176"/>
      <c r="R21" s="1176">
        <v>2</v>
      </c>
      <c r="S21" s="1176">
        <v>1</v>
      </c>
      <c r="T21" s="1176">
        <v>1</v>
      </c>
      <c r="U21" s="1176">
        <v>1</v>
      </c>
      <c r="V21" s="1175">
        <v>5</v>
      </c>
      <c r="W21" s="1176" t="s">
        <v>808</v>
      </c>
    </row>
    <row r="22" spans="1:23" s="1087" customFormat="1" ht="12" customHeight="1">
      <c r="A22" s="1132"/>
      <c r="B22" s="1133">
        <v>19</v>
      </c>
      <c r="C22" s="1090" t="s">
        <v>781</v>
      </c>
      <c r="D22" s="1175">
        <v>52</v>
      </c>
      <c r="E22" s="1175">
        <v>59</v>
      </c>
      <c r="F22" s="1175">
        <v>101</v>
      </c>
      <c r="G22" s="1175">
        <v>133</v>
      </c>
      <c r="H22" s="1175">
        <v>345</v>
      </c>
      <c r="I22" s="1175">
        <v>36</v>
      </c>
      <c r="J22" s="1175"/>
      <c r="K22" s="1176">
        <v>18</v>
      </c>
      <c r="L22" s="1176">
        <v>17</v>
      </c>
      <c r="M22" s="1176">
        <v>35</v>
      </c>
      <c r="N22" s="1176">
        <v>53</v>
      </c>
      <c r="O22" s="1175">
        <v>123</v>
      </c>
      <c r="P22" s="1176">
        <v>9</v>
      </c>
      <c r="Q22" s="1176"/>
      <c r="R22" s="1176">
        <v>34</v>
      </c>
      <c r="S22" s="1176">
        <v>42</v>
      </c>
      <c r="T22" s="1176">
        <v>66</v>
      </c>
      <c r="U22" s="1176">
        <v>80</v>
      </c>
      <c r="V22" s="1175">
        <v>222</v>
      </c>
      <c r="W22" s="1176">
        <v>27</v>
      </c>
    </row>
    <row r="23" spans="1:23" s="1087" customFormat="1" ht="12" customHeight="1">
      <c r="A23" s="1132"/>
      <c r="B23" s="1133">
        <v>20</v>
      </c>
      <c r="C23" s="1090" t="s">
        <v>782</v>
      </c>
      <c r="D23" s="1175">
        <v>5</v>
      </c>
      <c r="E23" s="1175">
        <v>0</v>
      </c>
      <c r="F23" s="1175">
        <v>15</v>
      </c>
      <c r="G23" s="1175">
        <v>4</v>
      </c>
      <c r="H23" s="1175">
        <v>24</v>
      </c>
      <c r="I23" s="1175">
        <v>15</v>
      </c>
      <c r="J23" s="1175"/>
      <c r="K23" s="1176">
        <v>2</v>
      </c>
      <c r="L23" s="1176">
        <v>0</v>
      </c>
      <c r="M23" s="1176">
        <v>1</v>
      </c>
      <c r="N23" s="1176">
        <v>0</v>
      </c>
      <c r="O23" s="1175">
        <v>3</v>
      </c>
      <c r="P23" s="1176">
        <v>4</v>
      </c>
      <c r="Q23" s="1176"/>
      <c r="R23" s="1176">
        <v>3</v>
      </c>
      <c r="S23" s="1176">
        <v>0</v>
      </c>
      <c r="T23" s="1176">
        <v>14</v>
      </c>
      <c r="U23" s="1176">
        <v>4</v>
      </c>
      <c r="V23" s="1175">
        <v>21</v>
      </c>
      <c r="W23" s="1176">
        <v>11</v>
      </c>
    </row>
    <row r="24" spans="1:23" s="1087" customFormat="1" ht="12" customHeight="1">
      <c r="A24" s="1132"/>
      <c r="B24" s="1133">
        <v>21</v>
      </c>
      <c r="C24" s="1090" t="s">
        <v>783</v>
      </c>
      <c r="D24" s="1175">
        <v>0</v>
      </c>
      <c r="E24" s="1175">
        <v>2</v>
      </c>
      <c r="F24" s="1175">
        <v>2</v>
      </c>
      <c r="G24" s="1175">
        <v>2</v>
      </c>
      <c r="H24" s="1175">
        <v>6</v>
      </c>
      <c r="I24" s="1175" t="s">
        <v>808</v>
      </c>
      <c r="J24" s="1175"/>
      <c r="K24" s="1176">
        <v>0</v>
      </c>
      <c r="L24" s="1176">
        <v>0</v>
      </c>
      <c r="M24" s="1176">
        <v>0</v>
      </c>
      <c r="N24" s="1176">
        <v>1</v>
      </c>
      <c r="O24" s="1175">
        <v>1</v>
      </c>
      <c r="P24" s="1176" t="s">
        <v>808</v>
      </c>
      <c r="Q24" s="1176"/>
      <c r="R24" s="1176">
        <v>0</v>
      </c>
      <c r="S24" s="1176">
        <v>2</v>
      </c>
      <c r="T24" s="1176">
        <v>2</v>
      </c>
      <c r="U24" s="1176">
        <v>1</v>
      </c>
      <c r="V24" s="1175">
        <v>5</v>
      </c>
      <c r="W24" s="1176" t="s">
        <v>808</v>
      </c>
    </row>
    <row r="25" spans="1:23" s="1087" customFormat="1" ht="12" customHeight="1">
      <c r="A25" s="1132"/>
      <c r="B25" s="1133">
        <v>22</v>
      </c>
      <c r="C25" s="1090" t="s">
        <v>784</v>
      </c>
      <c r="D25" s="1177" t="s">
        <v>292</v>
      </c>
      <c r="E25" s="1177" t="s">
        <v>292</v>
      </c>
      <c r="F25" s="1177" t="s">
        <v>292</v>
      </c>
      <c r="G25" s="1177" t="s">
        <v>292</v>
      </c>
      <c r="H25" s="1177" t="s">
        <v>292</v>
      </c>
      <c r="I25" s="1177" t="s">
        <v>292</v>
      </c>
      <c r="J25" s="1175"/>
      <c r="K25" s="1178" t="s">
        <v>292</v>
      </c>
      <c r="L25" s="1178" t="s">
        <v>292</v>
      </c>
      <c r="M25" s="1178" t="s">
        <v>292</v>
      </c>
      <c r="N25" s="1178" t="s">
        <v>292</v>
      </c>
      <c r="O25" s="1177" t="s">
        <v>292</v>
      </c>
      <c r="P25" s="1178" t="s">
        <v>292</v>
      </c>
      <c r="Q25" s="1176"/>
      <c r="R25" s="1178" t="s">
        <v>292</v>
      </c>
      <c r="S25" s="1178" t="s">
        <v>292</v>
      </c>
      <c r="T25" s="1178" t="s">
        <v>292</v>
      </c>
      <c r="U25" s="1178" t="s">
        <v>292</v>
      </c>
      <c r="V25" s="1177" t="s">
        <v>292</v>
      </c>
      <c r="W25" s="1178" t="s">
        <v>292</v>
      </c>
    </row>
    <row r="26" spans="1:23" s="1087" customFormat="1" ht="12" customHeight="1">
      <c r="A26" s="1132"/>
      <c r="B26" s="1133">
        <v>23</v>
      </c>
      <c r="C26" s="1090" t="s">
        <v>785</v>
      </c>
      <c r="D26" s="1175">
        <v>32</v>
      </c>
      <c r="E26" s="1175">
        <v>4</v>
      </c>
      <c r="F26" s="1175">
        <v>13</v>
      </c>
      <c r="G26" s="1175">
        <v>1</v>
      </c>
      <c r="H26" s="1175">
        <v>50</v>
      </c>
      <c r="I26" s="1175" t="s">
        <v>808</v>
      </c>
      <c r="J26" s="1175"/>
      <c r="K26" s="1176">
        <v>11</v>
      </c>
      <c r="L26" s="1176">
        <v>1</v>
      </c>
      <c r="M26" s="1176">
        <v>2</v>
      </c>
      <c r="N26" s="1176">
        <v>1</v>
      </c>
      <c r="O26" s="1175">
        <v>15</v>
      </c>
      <c r="P26" s="1176" t="s">
        <v>808</v>
      </c>
      <c r="Q26" s="1176"/>
      <c r="R26" s="1176">
        <v>21</v>
      </c>
      <c r="S26" s="1176">
        <v>3</v>
      </c>
      <c r="T26" s="1176">
        <v>11</v>
      </c>
      <c r="U26" s="1176">
        <v>0</v>
      </c>
      <c r="V26" s="1175">
        <v>35</v>
      </c>
      <c r="W26" s="1176" t="s">
        <v>808</v>
      </c>
    </row>
    <row r="27" spans="1:23" s="1087" customFormat="1" ht="12" customHeight="1">
      <c r="A27" s="1132"/>
      <c r="B27" s="1133">
        <v>24</v>
      </c>
      <c r="C27" s="1090" t="s">
        <v>786</v>
      </c>
      <c r="D27" s="1175">
        <v>3</v>
      </c>
      <c r="E27" s="1175">
        <v>8</v>
      </c>
      <c r="F27" s="1175">
        <v>2</v>
      </c>
      <c r="G27" s="1175">
        <v>4</v>
      </c>
      <c r="H27" s="1175">
        <v>17</v>
      </c>
      <c r="I27" s="1175" t="s">
        <v>767</v>
      </c>
      <c r="J27" s="1175"/>
      <c r="K27" s="1176">
        <v>0</v>
      </c>
      <c r="L27" s="1176">
        <v>1</v>
      </c>
      <c r="M27" s="1176">
        <v>0</v>
      </c>
      <c r="N27" s="1176">
        <v>1</v>
      </c>
      <c r="O27" s="1175">
        <v>2</v>
      </c>
      <c r="P27" s="1176" t="s">
        <v>767</v>
      </c>
      <c r="Q27" s="1176"/>
      <c r="R27" s="1176">
        <v>3</v>
      </c>
      <c r="S27" s="1176">
        <v>7</v>
      </c>
      <c r="T27" s="1176">
        <v>2</v>
      </c>
      <c r="U27" s="1176">
        <v>3</v>
      </c>
      <c r="V27" s="1175">
        <v>15</v>
      </c>
      <c r="W27" s="1176" t="s">
        <v>767</v>
      </c>
    </row>
    <row r="28" spans="1:23" s="1087" customFormat="1" ht="12" customHeight="1">
      <c r="A28" s="1132"/>
      <c r="B28" s="1133">
        <v>25</v>
      </c>
      <c r="C28" s="1090" t="s">
        <v>787</v>
      </c>
      <c r="D28" s="1175">
        <v>7</v>
      </c>
      <c r="E28" s="1175">
        <v>2</v>
      </c>
      <c r="F28" s="1175">
        <v>4</v>
      </c>
      <c r="G28" s="1175">
        <v>4</v>
      </c>
      <c r="H28" s="1175">
        <v>17</v>
      </c>
      <c r="I28" s="1175" t="s">
        <v>767</v>
      </c>
      <c r="J28" s="1175"/>
      <c r="K28" s="1176">
        <v>3</v>
      </c>
      <c r="L28" s="1176">
        <v>0</v>
      </c>
      <c r="M28" s="1176">
        <v>0</v>
      </c>
      <c r="N28" s="1176">
        <v>2</v>
      </c>
      <c r="O28" s="1175">
        <v>5</v>
      </c>
      <c r="P28" s="1176" t="s">
        <v>767</v>
      </c>
      <c r="Q28" s="1176"/>
      <c r="R28" s="1176">
        <v>4</v>
      </c>
      <c r="S28" s="1176">
        <v>2</v>
      </c>
      <c r="T28" s="1176">
        <v>4</v>
      </c>
      <c r="U28" s="1176">
        <v>2</v>
      </c>
      <c r="V28" s="1175">
        <v>12</v>
      </c>
      <c r="W28" s="1176" t="s">
        <v>767</v>
      </c>
    </row>
    <row r="29" spans="1:23" s="1087" customFormat="1" ht="12" customHeight="1">
      <c r="A29" s="1132"/>
      <c r="B29" s="1133">
        <v>26</v>
      </c>
      <c r="C29" s="1090" t="s">
        <v>788</v>
      </c>
      <c r="D29" s="1175">
        <v>3</v>
      </c>
      <c r="E29" s="1175">
        <v>1</v>
      </c>
      <c r="F29" s="1175">
        <v>1</v>
      </c>
      <c r="G29" s="1175" t="s">
        <v>244</v>
      </c>
      <c r="H29" s="1175">
        <v>5</v>
      </c>
      <c r="I29" s="1175" t="s">
        <v>763</v>
      </c>
      <c r="J29" s="1175"/>
      <c r="K29" s="1176">
        <v>0</v>
      </c>
      <c r="L29" s="1176">
        <v>1</v>
      </c>
      <c r="M29" s="1176">
        <v>0</v>
      </c>
      <c r="N29" s="1176">
        <v>0</v>
      </c>
      <c r="O29" s="1175">
        <v>1</v>
      </c>
      <c r="P29" s="1176" t="s">
        <v>763</v>
      </c>
      <c r="Q29" s="1176"/>
      <c r="R29" s="1176">
        <v>3</v>
      </c>
      <c r="S29" s="1176">
        <v>0</v>
      </c>
      <c r="T29" s="1176">
        <v>1</v>
      </c>
      <c r="U29" s="1176">
        <v>0</v>
      </c>
      <c r="V29" s="1175">
        <v>4</v>
      </c>
      <c r="W29" s="1176" t="s">
        <v>763</v>
      </c>
    </row>
    <row r="30" spans="1:23" s="1087" customFormat="1" ht="12" customHeight="1">
      <c r="A30" s="1132"/>
      <c r="B30" s="1133">
        <v>27</v>
      </c>
      <c r="C30" s="1090" t="s">
        <v>789</v>
      </c>
      <c r="D30" s="1175">
        <v>18</v>
      </c>
      <c r="E30" s="1175">
        <v>10</v>
      </c>
      <c r="F30" s="1175">
        <v>13</v>
      </c>
      <c r="G30" s="1175">
        <v>5</v>
      </c>
      <c r="H30" s="1175">
        <v>46</v>
      </c>
      <c r="I30" s="1175" t="s">
        <v>808</v>
      </c>
      <c r="J30" s="1175"/>
      <c r="K30" s="1176">
        <v>9</v>
      </c>
      <c r="L30" s="1176">
        <v>0</v>
      </c>
      <c r="M30" s="1176">
        <v>2</v>
      </c>
      <c r="N30" s="1176">
        <v>2</v>
      </c>
      <c r="O30" s="1175">
        <v>13</v>
      </c>
      <c r="P30" s="1176" t="s">
        <v>808</v>
      </c>
      <c r="Q30" s="1176"/>
      <c r="R30" s="1176">
        <v>9</v>
      </c>
      <c r="S30" s="1176">
        <v>10</v>
      </c>
      <c r="T30" s="1176">
        <v>11</v>
      </c>
      <c r="U30" s="1176">
        <v>3</v>
      </c>
      <c r="V30" s="1175">
        <v>33</v>
      </c>
      <c r="W30" s="1176" t="s">
        <v>808</v>
      </c>
    </row>
    <row r="31" spans="1:23" s="1087" customFormat="1" ht="12" customHeight="1">
      <c r="A31" s="1132"/>
      <c r="B31" s="1133">
        <v>28</v>
      </c>
      <c r="C31" s="1090" t="s">
        <v>791</v>
      </c>
      <c r="D31" s="1175">
        <v>1</v>
      </c>
      <c r="E31" s="1175">
        <v>0</v>
      </c>
      <c r="F31" s="1175">
        <v>0</v>
      </c>
      <c r="G31" s="1175">
        <v>0</v>
      </c>
      <c r="H31" s="1175">
        <v>1</v>
      </c>
      <c r="I31" s="1175" t="s">
        <v>808</v>
      </c>
      <c r="J31" s="1175"/>
      <c r="K31" s="1176">
        <v>1</v>
      </c>
      <c r="L31" s="1176">
        <v>0</v>
      </c>
      <c r="M31" s="1176">
        <v>0</v>
      </c>
      <c r="N31" s="1176">
        <v>0</v>
      </c>
      <c r="O31" s="1175">
        <v>1</v>
      </c>
      <c r="P31" s="1176" t="s">
        <v>808</v>
      </c>
      <c r="Q31" s="1176"/>
      <c r="R31" s="1176">
        <v>0</v>
      </c>
      <c r="S31" s="1176">
        <v>0</v>
      </c>
      <c r="T31" s="1176">
        <v>0</v>
      </c>
      <c r="U31" s="1176">
        <v>0</v>
      </c>
      <c r="V31" s="1175">
        <v>0</v>
      </c>
      <c r="W31" s="1176" t="s">
        <v>808</v>
      </c>
    </row>
    <row r="32" spans="1:23" s="1087" customFormat="1" ht="12" customHeight="1">
      <c r="A32" s="1132"/>
      <c r="B32" s="1133">
        <v>29</v>
      </c>
      <c r="C32" s="1090" t="s">
        <v>792</v>
      </c>
      <c r="D32" s="1175">
        <v>3</v>
      </c>
      <c r="E32" s="1175">
        <v>8</v>
      </c>
      <c r="F32" s="1175">
        <v>2</v>
      </c>
      <c r="G32" s="1175">
        <v>3</v>
      </c>
      <c r="H32" s="1175">
        <v>16</v>
      </c>
      <c r="I32" s="1175" t="s">
        <v>808</v>
      </c>
      <c r="J32" s="1175"/>
      <c r="K32" s="1176">
        <v>0</v>
      </c>
      <c r="L32" s="1176">
        <v>1</v>
      </c>
      <c r="M32" s="1176">
        <v>0</v>
      </c>
      <c r="N32" s="1176">
        <v>3</v>
      </c>
      <c r="O32" s="1175">
        <v>4</v>
      </c>
      <c r="P32" s="1176" t="s">
        <v>808</v>
      </c>
      <c r="Q32" s="1176"/>
      <c r="R32" s="1176">
        <v>3</v>
      </c>
      <c r="S32" s="1176">
        <v>7</v>
      </c>
      <c r="T32" s="1176">
        <v>2</v>
      </c>
      <c r="U32" s="1176">
        <v>0</v>
      </c>
      <c r="V32" s="1175">
        <v>12</v>
      </c>
      <c r="W32" s="1176" t="s">
        <v>808</v>
      </c>
    </row>
    <row r="33" spans="1:23" s="1087" customFormat="1" ht="12" customHeight="1">
      <c r="A33" s="1132"/>
      <c r="B33" s="1133">
        <v>30</v>
      </c>
      <c r="C33" s="1090" t="s">
        <v>793</v>
      </c>
      <c r="D33" s="1175">
        <v>3</v>
      </c>
      <c r="E33" s="1175">
        <v>2</v>
      </c>
      <c r="F33" s="1175">
        <v>2</v>
      </c>
      <c r="G33" s="1175">
        <v>0</v>
      </c>
      <c r="H33" s="1175">
        <v>7</v>
      </c>
      <c r="I33" s="1175" t="s">
        <v>808</v>
      </c>
      <c r="J33" s="1175"/>
      <c r="K33" s="1176">
        <v>0</v>
      </c>
      <c r="L33" s="1176">
        <v>2</v>
      </c>
      <c r="M33" s="1176">
        <v>1</v>
      </c>
      <c r="N33" s="1176">
        <v>0</v>
      </c>
      <c r="O33" s="1175">
        <v>3</v>
      </c>
      <c r="P33" s="1176" t="s">
        <v>808</v>
      </c>
      <c r="Q33" s="1176"/>
      <c r="R33" s="1176">
        <v>3</v>
      </c>
      <c r="S33" s="1176">
        <v>0</v>
      </c>
      <c r="T33" s="1176">
        <v>1</v>
      </c>
      <c r="U33" s="1176">
        <v>0</v>
      </c>
      <c r="V33" s="1175">
        <v>4</v>
      </c>
      <c r="W33" s="1176" t="s">
        <v>808</v>
      </c>
    </row>
    <row r="34" spans="1:23" s="1087" customFormat="1" ht="12" customHeight="1">
      <c r="A34" s="1132"/>
      <c r="B34" s="1133">
        <v>31</v>
      </c>
      <c r="C34" s="1090" t="s">
        <v>794</v>
      </c>
      <c r="D34" s="1175">
        <v>1</v>
      </c>
      <c r="E34" s="1175">
        <v>4</v>
      </c>
      <c r="F34" s="1175">
        <v>0</v>
      </c>
      <c r="G34" s="1175">
        <v>0</v>
      </c>
      <c r="H34" s="1175">
        <v>5</v>
      </c>
      <c r="I34" s="1175">
        <v>2</v>
      </c>
      <c r="J34" s="1175"/>
      <c r="K34" s="1176">
        <v>0</v>
      </c>
      <c r="L34" s="1176">
        <v>0</v>
      </c>
      <c r="M34" s="1176">
        <v>0</v>
      </c>
      <c r="N34" s="1176">
        <v>0</v>
      </c>
      <c r="O34" s="1175">
        <v>0</v>
      </c>
      <c r="P34" s="1176">
        <v>0</v>
      </c>
      <c r="Q34" s="1176"/>
      <c r="R34" s="1176">
        <v>1</v>
      </c>
      <c r="S34" s="1176">
        <v>4</v>
      </c>
      <c r="T34" s="1176">
        <v>0</v>
      </c>
      <c r="U34" s="1176">
        <v>0</v>
      </c>
      <c r="V34" s="1175">
        <v>5</v>
      </c>
      <c r="W34" s="1176">
        <v>2</v>
      </c>
    </row>
    <row r="35" spans="1:23" s="1087" customFormat="1" ht="12" customHeight="1">
      <c r="A35" s="1132"/>
      <c r="B35" s="1133">
        <v>32</v>
      </c>
      <c r="C35" s="1090" t="s">
        <v>795</v>
      </c>
      <c r="D35" s="1175">
        <v>5</v>
      </c>
      <c r="E35" s="1175">
        <v>2</v>
      </c>
      <c r="F35" s="1175">
        <v>10</v>
      </c>
      <c r="G35" s="1175">
        <v>2</v>
      </c>
      <c r="H35" s="1175">
        <v>19</v>
      </c>
      <c r="I35" s="1175" t="s">
        <v>767</v>
      </c>
      <c r="J35" s="1175"/>
      <c r="K35" s="1176">
        <v>3</v>
      </c>
      <c r="L35" s="1176">
        <v>1</v>
      </c>
      <c r="M35" s="1176">
        <v>0</v>
      </c>
      <c r="N35" s="1176">
        <v>1</v>
      </c>
      <c r="O35" s="1175">
        <v>5</v>
      </c>
      <c r="P35" s="1176" t="s">
        <v>767</v>
      </c>
      <c r="Q35" s="1176"/>
      <c r="R35" s="1176">
        <v>2</v>
      </c>
      <c r="S35" s="1176">
        <v>1</v>
      </c>
      <c r="T35" s="1176">
        <v>10</v>
      </c>
      <c r="U35" s="1176">
        <v>1</v>
      </c>
      <c r="V35" s="1175">
        <v>14</v>
      </c>
      <c r="W35" s="1176" t="s">
        <v>767</v>
      </c>
    </row>
    <row r="36" spans="1:23" s="1087" customFormat="1" ht="13.5" customHeight="1" thickBot="1">
      <c r="A36" s="1132"/>
      <c r="B36" s="1136">
        <v>33</v>
      </c>
      <c r="C36" s="1095" t="s">
        <v>796</v>
      </c>
      <c r="D36" s="1179" t="s">
        <v>25</v>
      </c>
      <c r="E36" s="1179">
        <v>0</v>
      </c>
      <c r="F36" s="1179" t="s">
        <v>25</v>
      </c>
      <c r="G36" s="1179" t="s">
        <v>25</v>
      </c>
      <c r="H36" s="1179">
        <v>0</v>
      </c>
      <c r="I36" s="1179">
        <v>2</v>
      </c>
      <c r="J36" s="1179"/>
      <c r="K36" s="1180" t="s">
        <v>25</v>
      </c>
      <c r="L36" s="1180" t="s">
        <v>25</v>
      </c>
      <c r="M36" s="1180" t="s">
        <v>25</v>
      </c>
      <c r="N36" s="1180" t="s">
        <v>25</v>
      </c>
      <c r="O36" s="1179" t="s">
        <v>25</v>
      </c>
      <c r="P36" s="1180">
        <v>0</v>
      </c>
      <c r="Q36" s="1180"/>
      <c r="R36" s="1180" t="s">
        <v>25</v>
      </c>
      <c r="S36" s="1180">
        <v>0</v>
      </c>
      <c r="T36" s="1180" t="s">
        <v>25</v>
      </c>
      <c r="U36" s="1180" t="s">
        <v>25</v>
      </c>
      <c r="V36" s="1179">
        <v>0</v>
      </c>
      <c r="W36" s="1180">
        <v>2</v>
      </c>
    </row>
    <row r="37" spans="1:23" s="1093" customFormat="1" ht="15.75" customHeight="1" thickBot="1">
      <c r="A37" s="1132"/>
      <c r="B37" s="1139"/>
      <c r="C37" s="1140" t="s">
        <v>797</v>
      </c>
      <c r="D37" s="1181">
        <f>SUM(D4:D36)</f>
        <v>192</v>
      </c>
      <c r="E37" s="1181">
        <f>SUM(E4:E36)</f>
        <v>141</v>
      </c>
      <c r="F37" s="1181">
        <f>SUM(F4:F36)</f>
        <v>218</v>
      </c>
      <c r="G37" s="1181">
        <f>SUM(G4:G36)</f>
        <v>239</v>
      </c>
      <c r="H37" s="1181">
        <f>SUM(H4:H36)</f>
        <v>790</v>
      </c>
      <c r="I37" s="1181" t="s">
        <v>767</v>
      </c>
      <c r="J37" s="1181"/>
      <c r="K37" s="1181">
        <f>SUM(K4:K36)</f>
        <v>66</v>
      </c>
      <c r="L37" s="1181">
        <f>SUM(L4:L36)</f>
        <v>29</v>
      </c>
      <c r="M37" s="1181">
        <f>SUM(M4:M36)</f>
        <v>55</v>
      </c>
      <c r="N37" s="1181">
        <f>SUM(N4:N36)</f>
        <v>95</v>
      </c>
      <c r="O37" s="1181">
        <f>SUM(O4:O36)</f>
        <v>245</v>
      </c>
      <c r="P37" s="1181" t="s">
        <v>767</v>
      </c>
      <c r="Q37" s="1181"/>
      <c r="R37" s="1181">
        <f>SUM(R4:R36)</f>
        <v>126</v>
      </c>
      <c r="S37" s="1181">
        <f>SUM(S4:S36)</f>
        <v>112</v>
      </c>
      <c r="T37" s="1181">
        <f>SUM(T4:T36)</f>
        <v>163</v>
      </c>
      <c r="U37" s="1181">
        <f>SUM(U4:U36)</f>
        <v>144</v>
      </c>
      <c r="V37" s="1181">
        <f>SUM(V4:V36)</f>
        <v>545</v>
      </c>
      <c r="W37" s="1181"/>
    </row>
    <row r="38" spans="1:23" s="1093" customFormat="1" ht="12" customHeight="1">
      <c r="A38" s="1132"/>
      <c r="B38" s="1142">
        <v>34</v>
      </c>
      <c r="C38" s="1143" t="s">
        <v>798</v>
      </c>
      <c r="D38" s="1201" t="s">
        <v>292</v>
      </c>
      <c r="E38" s="1201" t="s">
        <v>292</v>
      </c>
      <c r="F38" s="1201" t="s">
        <v>292</v>
      </c>
      <c r="G38" s="1201" t="s">
        <v>292</v>
      </c>
      <c r="H38" s="1201" t="s">
        <v>292</v>
      </c>
      <c r="I38" s="1201" t="s">
        <v>292</v>
      </c>
      <c r="J38" s="1182"/>
      <c r="K38" s="1202" t="s">
        <v>292</v>
      </c>
      <c r="L38" s="1202" t="s">
        <v>292</v>
      </c>
      <c r="M38" s="1202" t="s">
        <v>292</v>
      </c>
      <c r="N38" s="1202" t="s">
        <v>292</v>
      </c>
      <c r="O38" s="1201" t="s">
        <v>292</v>
      </c>
      <c r="P38" s="1202" t="s">
        <v>292</v>
      </c>
      <c r="Q38" s="1183"/>
      <c r="R38" s="1202" t="s">
        <v>292</v>
      </c>
      <c r="S38" s="1202" t="s">
        <v>292</v>
      </c>
      <c r="T38" s="1202" t="s">
        <v>292</v>
      </c>
      <c r="U38" s="1202" t="s">
        <v>292</v>
      </c>
      <c r="V38" s="1201" t="s">
        <v>292</v>
      </c>
      <c r="W38" s="1202" t="s">
        <v>292</v>
      </c>
    </row>
    <row r="39" spans="1:23" s="1093" customFormat="1" ht="12" customHeight="1" thickBot="1">
      <c r="A39" s="1132"/>
      <c r="B39" s="1146">
        <v>35</v>
      </c>
      <c r="C39" s="1147" t="s">
        <v>30</v>
      </c>
      <c r="D39" s="1184">
        <v>31</v>
      </c>
      <c r="E39" s="1184">
        <v>23</v>
      </c>
      <c r="F39" s="1184">
        <v>11</v>
      </c>
      <c r="G39" s="1184">
        <v>9</v>
      </c>
      <c r="H39" s="1184">
        <v>74</v>
      </c>
      <c r="I39" s="1184">
        <v>70</v>
      </c>
      <c r="J39" s="1184"/>
      <c r="K39" s="1185">
        <v>12</v>
      </c>
      <c r="L39" s="1185">
        <v>8</v>
      </c>
      <c r="M39" s="1185">
        <v>3</v>
      </c>
      <c r="N39" s="1185">
        <v>4</v>
      </c>
      <c r="O39" s="1184">
        <v>27</v>
      </c>
      <c r="P39" s="1185">
        <v>22</v>
      </c>
      <c r="Q39" s="1185"/>
      <c r="R39" s="1185">
        <v>19</v>
      </c>
      <c r="S39" s="1185">
        <v>15</v>
      </c>
      <c r="T39" s="1185">
        <v>8</v>
      </c>
      <c r="U39" s="1185">
        <v>5</v>
      </c>
      <c r="V39" s="1184">
        <v>47</v>
      </c>
      <c r="W39" s="1185">
        <v>48</v>
      </c>
    </row>
    <row r="40" spans="1:23" s="1093" customFormat="1" ht="20.25" customHeight="1" thickBot="1" thickTop="1">
      <c r="A40" s="1132"/>
      <c r="B40" s="1150"/>
      <c r="C40" s="1150" t="s">
        <v>799</v>
      </c>
      <c r="D40" s="1186">
        <f>SUM(D37:D39)</f>
        <v>223</v>
      </c>
      <c r="E40" s="1186">
        <f>SUM(E37:E39)</f>
        <v>164</v>
      </c>
      <c r="F40" s="1186">
        <f>SUM(F37:F39)</f>
        <v>229</v>
      </c>
      <c r="G40" s="1186">
        <f>SUM(G37:G39)</f>
        <v>248</v>
      </c>
      <c r="H40" s="1186">
        <f>SUM(H37:H39)</f>
        <v>864</v>
      </c>
      <c r="I40" s="1186" t="s">
        <v>767</v>
      </c>
      <c r="J40" s="1186"/>
      <c r="K40" s="1186">
        <f>SUM(K37:K39)</f>
        <v>78</v>
      </c>
      <c r="L40" s="1186">
        <f>SUM(L37:L39)</f>
        <v>37</v>
      </c>
      <c r="M40" s="1186">
        <f>SUM(M37:M39)</f>
        <v>58</v>
      </c>
      <c r="N40" s="1186">
        <f>SUM(N37:N39)</f>
        <v>99</v>
      </c>
      <c r="O40" s="1186">
        <f>SUM(O37:O39)</f>
        <v>272</v>
      </c>
      <c r="P40" s="1186" t="s">
        <v>767</v>
      </c>
      <c r="Q40" s="1186"/>
      <c r="R40" s="1186">
        <f>SUM(R37:R39)</f>
        <v>145</v>
      </c>
      <c r="S40" s="1186">
        <f>SUM(S37:S39)</f>
        <v>127</v>
      </c>
      <c r="T40" s="1186">
        <f>SUM(T37:T39)</f>
        <v>171</v>
      </c>
      <c r="U40" s="1186">
        <f>SUM(U37:U39)</f>
        <v>149</v>
      </c>
      <c r="V40" s="1186">
        <f>SUM(V37:V39)</f>
        <v>592</v>
      </c>
      <c r="W40" s="1186"/>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ht="11.25">
      <c r="B42" s="1108" t="s">
        <v>812</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813</v>
      </c>
      <c r="B1" s="1199"/>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v>1</v>
      </c>
      <c r="E4" s="1173">
        <v>0</v>
      </c>
      <c r="F4" s="1173">
        <v>0</v>
      </c>
      <c r="G4" s="1173">
        <v>0</v>
      </c>
      <c r="H4" s="1173">
        <v>1</v>
      </c>
      <c r="I4" s="1173">
        <v>11</v>
      </c>
      <c r="J4" s="1173"/>
      <c r="K4" s="1174">
        <v>0</v>
      </c>
      <c r="L4" s="1174">
        <v>0</v>
      </c>
      <c r="M4" s="1174">
        <v>0</v>
      </c>
      <c r="N4" s="1174">
        <v>0</v>
      </c>
      <c r="O4" s="1173">
        <v>0</v>
      </c>
      <c r="P4" s="1174">
        <v>6</v>
      </c>
      <c r="Q4" s="1174"/>
      <c r="R4" s="1174">
        <v>1</v>
      </c>
      <c r="S4" s="1174">
        <v>0</v>
      </c>
      <c r="T4" s="1174">
        <v>0</v>
      </c>
      <c r="U4" s="1174">
        <v>0</v>
      </c>
      <c r="V4" s="1173">
        <v>1</v>
      </c>
      <c r="W4" s="1174">
        <v>5</v>
      </c>
    </row>
    <row r="5" spans="1:23" s="1093" customFormat="1" ht="12" customHeight="1">
      <c r="A5" s="1132"/>
      <c r="B5" s="1133">
        <v>2</v>
      </c>
      <c r="C5" s="1090" t="s">
        <v>759</v>
      </c>
      <c r="D5" s="1175">
        <v>0</v>
      </c>
      <c r="E5" s="1175">
        <v>0</v>
      </c>
      <c r="F5" s="1175">
        <v>0</v>
      </c>
      <c r="G5" s="1175">
        <v>2</v>
      </c>
      <c r="H5" s="1175">
        <v>2</v>
      </c>
      <c r="I5" s="1175">
        <v>10</v>
      </c>
      <c r="J5" s="1175"/>
      <c r="K5" s="1176">
        <v>0</v>
      </c>
      <c r="L5" s="1176">
        <v>0</v>
      </c>
      <c r="M5" s="1176">
        <v>0</v>
      </c>
      <c r="N5" s="1176">
        <v>0</v>
      </c>
      <c r="O5" s="1175">
        <v>0</v>
      </c>
      <c r="P5" s="1176">
        <v>1</v>
      </c>
      <c r="Q5" s="1176"/>
      <c r="R5" s="1176">
        <v>0</v>
      </c>
      <c r="S5" s="1176">
        <v>0</v>
      </c>
      <c r="T5" s="1176">
        <v>0</v>
      </c>
      <c r="U5" s="1176">
        <v>2</v>
      </c>
      <c r="V5" s="1175">
        <v>2</v>
      </c>
      <c r="W5" s="1176">
        <v>9</v>
      </c>
    </row>
    <row r="6" spans="1:23" s="1093" customFormat="1" ht="12" customHeight="1">
      <c r="A6" s="1132"/>
      <c r="B6" s="1133">
        <v>3</v>
      </c>
      <c r="C6" s="1090" t="s">
        <v>760</v>
      </c>
      <c r="D6" s="1175">
        <v>2</v>
      </c>
      <c r="E6" s="1175">
        <v>2</v>
      </c>
      <c r="F6" s="1175">
        <v>2</v>
      </c>
      <c r="G6" s="1175">
        <v>3</v>
      </c>
      <c r="H6" s="1175">
        <v>9</v>
      </c>
      <c r="I6" s="1175" t="s">
        <v>761</v>
      </c>
      <c r="J6" s="1175"/>
      <c r="K6" s="1176">
        <v>1</v>
      </c>
      <c r="L6" s="1176">
        <v>0</v>
      </c>
      <c r="M6" s="1176">
        <v>0</v>
      </c>
      <c r="N6" s="1176">
        <v>1</v>
      </c>
      <c r="O6" s="1175">
        <v>2</v>
      </c>
      <c r="P6" s="1176" t="s">
        <v>761</v>
      </c>
      <c r="Q6" s="1176"/>
      <c r="R6" s="1176">
        <v>1</v>
      </c>
      <c r="S6" s="1176">
        <v>2</v>
      </c>
      <c r="T6" s="1176">
        <v>2</v>
      </c>
      <c r="U6" s="1176">
        <v>2</v>
      </c>
      <c r="V6" s="1175">
        <v>7</v>
      </c>
      <c r="W6" s="1176" t="s">
        <v>761</v>
      </c>
    </row>
    <row r="7" spans="1:23" s="1087" customFormat="1" ht="12" customHeight="1">
      <c r="A7" s="1132"/>
      <c r="B7" s="1133">
        <v>4</v>
      </c>
      <c r="C7" s="1090" t="s">
        <v>762</v>
      </c>
      <c r="D7" s="1175">
        <v>6</v>
      </c>
      <c r="E7" s="1175">
        <v>1</v>
      </c>
      <c r="F7" s="1175">
        <v>3</v>
      </c>
      <c r="G7" s="1175" t="s">
        <v>763</v>
      </c>
      <c r="H7" s="1175">
        <v>10</v>
      </c>
      <c r="I7" s="1175" t="s">
        <v>763</v>
      </c>
      <c r="J7" s="1175"/>
      <c r="K7" s="1176">
        <v>3</v>
      </c>
      <c r="L7" s="1176">
        <v>1</v>
      </c>
      <c r="M7" s="1176">
        <v>1</v>
      </c>
      <c r="N7" s="1176" t="s">
        <v>763</v>
      </c>
      <c r="O7" s="1175">
        <v>5</v>
      </c>
      <c r="P7" s="1176" t="s">
        <v>763</v>
      </c>
      <c r="Q7" s="1176"/>
      <c r="R7" s="1176">
        <v>3</v>
      </c>
      <c r="S7" s="1176">
        <v>0</v>
      </c>
      <c r="T7" s="1176">
        <v>2</v>
      </c>
      <c r="U7" s="1176">
        <v>0</v>
      </c>
      <c r="V7" s="1175">
        <v>5</v>
      </c>
      <c r="W7" s="1176" t="s">
        <v>763</v>
      </c>
    </row>
    <row r="8" spans="1:23" s="1087" customFormat="1" ht="12" customHeight="1">
      <c r="A8" s="1132"/>
      <c r="B8" s="1133">
        <v>5</v>
      </c>
      <c r="C8" s="1090" t="s">
        <v>764</v>
      </c>
      <c r="D8" s="1175">
        <v>3</v>
      </c>
      <c r="E8" s="1175">
        <v>1</v>
      </c>
      <c r="F8" s="1175">
        <v>0</v>
      </c>
      <c r="G8" s="1175" t="s">
        <v>765</v>
      </c>
      <c r="H8" s="1175">
        <v>4</v>
      </c>
      <c r="I8" s="1175">
        <v>4</v>
      </c>
      <c r="J8" s="1175"/>
      <c r="K8" s="1176">
        <v>1</v>
      </c>
      <c r="L8" s="1176">
        <v>1</v>
      </c>
      <c r="M8" s="1176">
        <v>0</v>
      </c>
      <c r="N8" s="1176" t="s">
        <v>765</v>
      </c>
      <c r="O8" s="1175">
        <v>2</v>
      </c>
      <c r="P8" s="1176">
        <v>1</v>
      </c>
      <c r="Q8" s="1176"/>
      <c r="R8" s="1176">
        <v>2</v>
      </c>
      <c r="S8" s="1176">
        <v>0</v>
      </c>
      <c r="T8" s="1176">
        <v>0</v>
      </c>
      <c r="U8" s="1176" t="s">
        <v>765</v>
      </c>
      <c r="V8" s="1175">
        <v>2</v>
      </c>
      <c r="W8" s="1176">
        <v>3</v>
      </c>
    </row>
    <row r="9" spans="1:23" s="1087" customFormat="1" ht="12" customHeight="1">
      <c r="A9" s="1132"/>
      <c r="B9" s="1133">
        <v>6</v>
      </c>
      <c r="C9" s="1090" t="s">
        <v>766</v>
      </c>
      <c r="D9" s="1175">
        <v>6</v>
      </c>
      <c r="E9" s="1175">
        <v>3</v>
      </c>
      <c r="F9" s="1175">
        <v>9</v>
      </c>
      <c r="G9" s="1175" t="s">
        <v>767</v>
      </c>
      <c r="H9" s="1175">
        <v>18</v>
      </c>
      <c r="I9" s="1175">
        <v>2</v>
      </c>
      <c r="J9" s="1175"/>
      <c r="K9" s="1176">
        <v>5</v>
      </c>
      <c r="L9" s="1176">
        <v>1</v>
      </c>
      <c r="M9" s="1176">
        <v>2</v>
      </c>
      <c r="N9" s="1176" t="s">
        <v>767</v>
      </c>
      <c r="O9" s="1175">
        <v>8</v>
      </c>
      <c r="P9" s="1176">
        <v>1</v>
      </c>
      <c r="Q9" s="1176"/>
      <c r="R9" s="1176">
        <v>1</v>
      </c>
      <c r="S9" s="1176">
        <v>2</v>
      </c>
      <c r="T9" s="1176">
        <v>7</v>
      </c>
      <c r="U9" s="1176" t="s">
        <v>767</v>
      </c>
      <c r="V9" s="1175">
        <v>10</v>
      </c>
      <c r="W9" s="1176">
        <v>1</v>
      </c>
    </row>
    <row r="10" spans="1:23" s="1087" customFormat="1" ht="12" customHeight="1">
      <c r="A10" s="1132"/>
      <c r="B10" s="1133">
        <v>7</v>
      </c>
      <c r="C10" s="1090" t="s">
        <v>768</v>
      </c>
      <c r="D10" s="1175">
        <v>6</v>
      </c>
      <c r="E10" s="1175">
        <v>4</v>
      </c>
      <c r="F10" s="1175">
        <v>7</v>
      </c>
      <c r="G10" s="1175">
        <v>11</v>
      </c>
      <c r="H10" s="1175">
        <v>28</v>
      </c>
      <c r="I10" s="1175" t="s">
        <v>808</v>
      </c>
      <c r="J10" s="1175"/>
      <c r="K10" s="1176">
        <v>1</v>
      </c>
      <c r="L10" s="1176">
        <v>1</v>
      </c>
      <c r="M10" s="1176">
        <v>2</v>
      </c>
      <c r="N10" s="1176">
        <v>5</v>
      </c>
      <c r="O10" s="1175">
        <v>9</v>
      </c>
      <c r="P10" s="1176" t="s">
        <v>808</v>
      </c>
      <c r="Q10" s="1176"/>
      <c r="R10" s="1176">
        <v>5</v>
      </c>
      <c r="S10" s="1176">
        <v>3</v>
      </c>
      <c r="T10" s="1176">
        <v>5</v>
      </c>
      <c r="U10" s="1176">
        <v>6</v>
      </c>
      <c r="V10" s="1175">
        <v>19</v>
      </c>
      <c r="W10" s="1176" t="s">
        <v>808</v>
      </c>
    </row>
    <row r="11" spans="1:23" s="1087" customFormat="1" ht="12" customHeight="1">
      <c r="A11" s="1132"/>
      <c r="B11" s="1133">
        <v>8</v>
      </c>
      <c r="C11" s="1090" t="s">
        <v>770</v>
      </c>
      <c r="D11" s="1175">
        <v>27</v>
      </c>
      <c r="E11" s="1175">
        <v>30</v>
      </c>
      <c r="F11" s="1175">
        <v>28</v>
      </c>
      <c r="G11" s="1175">
        <v>50</v>
      </c>
      <c r="H11" s="1175">
        <v>135</v>
      </c>
      <c r="I11" s="1175">
        <v>96</v>
      </c>
      <c r="J11" s="1175"/>
      <c r="K11" s="1176">
        <v>11</v>
      </c>
      <c r="L11" s="1176">
        <v>13</v>
      </c>
      <c r="M11" s="1176">
        <v>11</v>
      </c>
      <c r="N11" s="1176">
        <v>20</v>
      </c>
      <c r="O11" s="1175">
        <v>55</v>
      </c>
      <c r="P11" s="1176">
        <v>31</v>
      </c>
      <c r="Q11" s="1176"/>
      <c r="R11" s="1176">
        <v>16</v>
      </c>
      <c r="S11" s="1176">
        <v>17</v>
      </c>
      <c r="T11" s="1176">
        <v>17</v>
      </c>
      <c r="U11" s="1176">
        <v>30</v>
      </c>
      <c r="V11" s="1175">
        <v>80</v>
      </c>
      <c r="W11" s="1176">
        <v>65</v>
      </c>
    </row>
    <row r="12" spans="1:23" s="1087" customFormat="1" ht="12" customHeight="1">
      <c r="A12" s="1132"/>
      <c r="B12" s="1133">
        <v>9</v>
      </c>
      <c r="C12" s="1090" t="s">
        <v>771</v>
      </c>
      <c r="D12" s="1175">
        <v>5</v>
      </c>
      <c r="E12" s="1175">
        <v>4</v>
      </c>
      <c r="F12" s="1175">
        <v>1</v>
      </c>
      <c r="G12" s="1175">
        <v>3</v>
      </c>
      <c r="H12" s="1175">
        <v>13</v>
      </c>
      <c r="I12" s="1175">
        <v>279</v>
      </c>
      <c r="J12" s="1175"/>
      <c r="K12" s="1176">
        <v>1</v>
      </c>
      <c r="L12" s="1176">
        <v>1</v>
      </c>
      <c r="M12" s="1176">
        <v>0</v>
      </c>
      <c r="N12" s="1176">
        <v>1</v>
      </c>
      <c r="O12" s="1175">
        <v>3</v>
      </c>
      <c r="P12" s="1176">
        <v>71</v>
      </c>
      <c r="Q12" s="1176"/>
      <c r="R12" s="1176">
        <v>4</v>
      </c>
      <c r="S12" s="1176">
        <v>3</v>
      </c>
      <c r="T12" s="1176">
        <v>1</v>
      </c>
      <c r="U12" s="1176">
        <v>2</v>
      </c>
      <c r="V12" s="1175">
        <v>10</v>
      </c>
      <c r="W12" s="1176">
        <v>208</v>
      </c>
    </row>
    <row r="13" spans="1:23" s="1087" customFormat="1" ht="12" customHeight="1">
      <c r="A13" s="1132"/>
      <c r="B13" s="1133">
        <v>10</v>
      </c>
      <c r="C13" s="1090" t="s">
        <v>772</v>
      </c>
      <c r="D13" s="1175">
        <v>37</v>
      </c>
      <c r="E13" s="1175">
        <v>45</v>
      </c>
      <c r="F13" s="1175">
        <v>30</v>
      </c>
      <c r="G13" s="1175">
        <v>55</v>
      </c>
      <c r="H13" s="1175">
        <v>167</v>
      </c>
      <c r="I13" s="1175">
        <v>198</v>
      </c>
      <c r="J13" s="1175"/>
      <c r="K13" s="1176">
        <v>8</v>
      </c>
      <c r="L13" s="1176">
        <v>8</v>
      </c>
      <c r="M13" s="1176">
        <v>13</v>
      </c>
      <c r="N13" s="1176">
        <v>15</v>
      </c>
      <c r="O13" s="1175">
        <v>44</v>
      </c>
      <c r="P13" s="1176">
        <v>68</v>
      </c>
      <c r="Q13" s="1176"/>
      <c r="R13" s="1176">
        <v>29</v>
      </c>
      <c r="S13" s="1176">
        <v>37</v>
      </c>
      <c r="T13" s="1176">
        <v>17</v>
      </c>
      <c r="U13" s="1176">
        <v>40</v>
      </c>
      <c r="V13" s="1175">
        <v>123</v>
      </c>
      <c r="W13" s="1176">
        <v>130</v>
      </c>
    </row>
    <row r="14" spans="1:23" s="1087" customFormat="1" ht="12" customHeight="1">
      <c r="A14" s="1132"/>
      <c r="B14" s="1133">
        <v>11</v>
      </c>
      <c r="C14" s="1090" t="s">
        <v>773</v>
      </c>
      <c r="D14" s="1175">
        <v>23</v>
      </c>
      <c r="E14" s="1175">
        <v>8</v>
      </c>
      <c r="F14" s="1175">
        <v>9</v>
      </c>
      <c r="G14" s="1175">
        <v>18</v>
      </c>
      <c r="H14" s="1175">
        <v>58</v>
      </c>
      <c r="I14" s="1175">
        <v>54</v>
      </c>
      <c r="J14" s="1175"/>
      <c r="K14" s="1176">
        <v>8</v>
      </c>
      <c r="L14" s="1176">
        <v>0</v>
      </c>
      <c r="M14" s="1176">
        <v>2</v>
      </c>
      <c r="N14" s="1176">
        <v>6</v>
      </c>
      <c r="O14" s="1175">
        <v>16</v>
      </c>
      <c r="P14" s="1176">
        <v>14</v>
      </c>
      <c r="Q14" s="1176"/>
      <c r="R14" s="1176">
        <v>15</v>
      </c>
      <c r="S14" s="1176">
        <v>8</v>
      </c>
      <c r="T14" s="1176">
        <v>7</v>
      </c>
      <c r="U14" s="1176">
        <v>12</v>
      </c>
      <c r="V14" s="1175">
        <v>42</v>
      </c>
      <c r="W14" s="1176">
        <v>40</v>
      </c>
    </row>
    <row r="15" spans="1:23" s="1087" customFormat="1" ht="12" customHeight="1">
      <c r="A15" s="1132"/>
      <c r="B15" s="1133">
        <v>12</v>
      </c>
      <c r="C15" s="1090" t="s">
        <v>774</v>
      </c>
      <c r="D15" s="1175">
        <v>9</v>
      </c>
      <c r="E15" s="1175">
        <v>3</v>
      </c>
      <c r="F15" s="1175">
        <v>3</v>
      </c>
      <c r="G15" s="1175">
        <v>9</v>
      </c>
      <c r="H15" s="1175">
        <v>24</v>
      </c>
      <c r="I15" s="1175">
        <v>391</v>
      </c>
      <c r="J15" s="1175"/>
      <c r="K15" s="1176">
        <v>2</v>
      </c>
      <c r="L15" s="1176">
        <v>0</v>
      </c>
      <c r="M15" s="1176">
        <v>1</v>
      </c>
      <c r="N15" s="1176">
        <v>3</v>
      </c>
      <c r="O15" s="1175">
        <v>6</v>
      </c>
      <c r="P15" s="1176">
        <v>117</v>
      </c>
      <c r="Q15" s="1176"/>
      <c r="R15" s="1176">
        <v>7</v>
      </c>
      <c r="S15" s="1176">
        <v>3</v>
      </c>
      <c r="T15" s="1176">
        <v>2</v>
      </c>
      <c r="U15" s="1176">
        <v>6</v>
      </c>
      <c r="V15" s="1175">
        <v>18</v>
      </c>
      <c r="W15" s="1176">
        <v>274</v>
      </c>
    </row>
    <row r="16" spans="1:23" s="1087" customFormat="1" ht="12" customHeight="1">
      <c r="A16" s="1132"/>
      <c r="B16" s="1133">
        <v>13</v>
      </c>
      <c r="C16" s="1090" t="s">
        <v>775</v>
      </c>
      <c r="D16" s="1175">
        <v>16</v>
      </c>
      <c r="E16" s="1175">
        <v>7</v>
      </c>
      <c r="F16" s="1175">
        <v>8</v>
      </c>
      <c r="G16" s="1175">
        <v>11</v>
      </c>
      <c r="H16" s="1175">
        <v>42</v>
      </c>
      <c r="I16" s="1175">
        <v>389</v>
      </c>
      <c r="J16" s="1175"/>
      <c r="K16" s="1176">
        <v>2</v>
      </c>
      <c r="L16" s="1176">
        <v>4</v>
      </c>
      <c r="M16" s="1176">
        <v>2</v>
      </c>
      <c r="N16" s="1176">
        <v>4</v>
      </c>
      <c r="O16" s="1175">
        <v>12</v>
      </c>
      <c r="P16" s="1176">
        <v>111</v>
      </c>
      <c r="Q16" s="1176"/>
      <c r="R16" s="1176">
        <v>14</v>
      </c>
      <c r="S16" s="1176">
        <v>3</v>
      </c>
      <c r="T16" s="1176">
        <v>6</v>
      </c>
      <c r="U16" s="1176">
        <v>7</v>
      </c>
      <c r="V16" s="1175">
        <v>30</v>
      </c>
      <c r="W16" s="1176">
        <v>278</v>
      </c>
    </row>
    <row r="17" spans="1:23" s="1087" customFormat="1" ht="12" customHeight="1">
      <c r="A17" s="1132"/>
      <c r="B17" s="1133">
        <v>14</v>
      </c>
      <c r="C17" s="1090" t="s">
        <v>776</v>
      </c>
      <c r="D17" s="1175">
        <v>18</v>
      </c>
      <c r="E17" s="1175">
        <v>22</v>
      </c>
      <c r="F17" s="1175">
        <v>15</v>
      </c>
      <c r="G17" s="1175">
        <v>18</v>
      </c>
      <c r="H17" s="1175">
        <v>73</v>
      </c>
      <c r="I17" s="1175">
        <v>36</v>
      </c>
      <c r="J17" s="1175"/>
      <c r="K17" s="1176">
        <v>5</v>
      </c>
      <c r="L17" s="1176">
        <v>4</v>
      </c>
      <c r="M17" s="1176">
        <v>6</v>
      </c>
      <c r="N17" s="1176">
        <v>7</v>
      </c>
      <c r="O17" s="1175">
        <v>22</v>
      </c>
      <c r="P17" s="1176" t="s">
        <v>765</v>
      </c>
      <c r="Q17" s="1176"/>
      <c r="R17" s="1176">
        <v>13</v>
      </c>
      <c r="S17" s="1176">
        <v>18</v>
      </c>
      <c r="T17" s="1176">
        <v>9</v>
      </c>
      <c r="U17" s="1176">
        <v>11</v>
      </c>
      <c r="V17" s="1175">
        <v>51</v>
      </c>
      <c r="W17" s="1176">
        <v>36</v>
      </c>
    </row>
    <row r="18" spans="1:23" s="1087" customFormat="1" ht="12" customHeight="1">
      <c r="A18" s="1132"/>
      <c r="B18" s="1133">
        <v>15</v>
      </c>
      <c r="C18" s="1090" t="s">
        <v>777</v>
      </c>
      <c r="D18" s="1175">
        <v>4</v>
      </c>
      <c r="E18" s="1175">
        <v>1</v>
      </c>
      <c r="F18" s="1175">
        <v>1</v>
      </c>
      <c r="G18" s="1175">
        <v>7</v>
      </c>
      <c r="H18" s="1175">
        <v>13</v>
      </c>
      <c r="I18" s="1175">
        <v>153</v>
      </c>
      <c r="J18" s="1175"/>
      <c r="K18" s="1176">
        <v>2</v>
      </c>
      <c r="L18" s="1176">
        <v>0</v>
      </c>
      <c r="M18" s="1176">
        <v>0</v>
      </c>
      <c r="N18" s="1176">
        <v>2</v>
      </c>
      <c r="O18" s="1175">
        <v>4</v>
      </c>
      <c r="P18" s="1176">
        <v>38</v>
      </c>
      <c r="Q18" s="1176"/>
      <c r="R18" s="1176">
        <v>2</v>
      </c>
      <c r="S18" s="1176">
        <v>1</v>
      </c>
      <c r="T18" s="1176">
        <v>1</v>
      </c>
      <c r="U18" s="1176">
        <v>5</v>
      </c>
      <c r="V18" s="1175">
        <v>9</v>
      </c>
      <c r="W18" s="1176">
        <v>115</v>
      </c>
    </row>
    <row r="19" spans="1:23" s="1087" customFormat="1" ht="12" customHeight="1">
      <c r="A19" s="1132"/>
      <c r="B19" s="1133">
        <v>16</v>
      </c>
      <c r="C19" s="1090" t="s">
        <v>778</v>
      </c>
      <c r="D19" s="1175">
        <v>5</v>
      </c>
      <c r="E19" s="1175">
        <v>4</v>
      </c>
      <c r="F19" s="1175">
        <v>5</v>
      </c>
      <c r="G19" s="1175">
        <v>12</v>
      </c>
      <c r="H19" s="1175">
        <v>26</v>
      </c>
      <c r="I19" s="1175">
        <v>306</v>
      </c>
      <c r="J19" s="1175"/>
      <c r="K19" s="1176">
        <v>0</v>
      </c>
      <c r="L19" s="1176">
        <v>1</v>
      </c>
      <c r="M19" s="1176">
        <v>2</v>
      </c>
      <c r="N19" s="1176">
        <v>5</v>
      </c>
      <c r="O19" s="1175">
        <v>8</v>
      </c>
      <c r="P19" s="1176">
        <v>92</v>
      </c>
      <c r="Q19" s="1176"/>
      <c r="R19" s="1176">
        <v>5</v>
      </c>
      <c r="S19" s="1176">
        <v>3</v>
      </c>
      <c r="T19" s="1176">
        <v>3</v>
      </c>
      <c r="U19" s="1176">
        <v>7</v>
      </c>
      <c r="V19" s="1175">
        <v>18</v>
      </c>
      <c r="W19" s="1176">
        <v>214</v>
      </c>
    </row>
    <row r="20" spans="1:23" s="1087" customFormat="1" ht="12" customHeight="1">
      <c r="A20" s="1132"/>
      <c r="B20" s="1133">
        <v>17</v>
      </c>
      <c r="C20" s="1090" t="s">
        <v>779</v>
      </c>
      <c r="D20" s="1178" t="s">
        <v>292</v>
      </c>
      <c r="E20" s="1178" t="s">
        <v>292</v>
      </c>
      <c r="F20" s="1178" t="s">
        <v>292</v>
      </c>
      <c r="G20" s="1178" t="s">
        <v>292</v>
      </c>
      <c r="H20" s="1200" t="s">
        <v>292</v>
      </c>
      <c r="I20" s="1178" t="s">
        <v>292</v>
      </c>
      <c r="J20" s="1176"/>
      <c r="K20" s="1178" t="s">
        <v>292</v>
      </c>
      <c r="L20" s="1178" t="s">
        <v>292</v>
      </c>
      <c r="M20" s="1178" t="s">
        <v>292</v>
      </c>
      <c r="N20" s="1178" t="s">
        <v>292</v>
      </c>
      <c r="O20" s="1177" t="s">
        <v>292</v>
      </c>
      <c r="P20" s="1178" t="s">
        <v>292</v>
      </c>
      <c r="Q20" s="1178" t="s">
        <v>292</v>
      </c>
      <c r="R20" s="1178" t="s">
        <v>292</v>
      </c>
      <c r="S20" s="1178" t="s">
        <v>292</v>
      </c>
      <c r="T20" s="1178" t="s">
        <v>292</v>
      </c>
      <c r="U20" s="1178" t="s">
        <v>292</v>
      </c>
      <c r="V20" s="1177" t="s">
        <v>292</v>
      </c>
      <c r="W20" s="1178" t="s">
        <v>292</v>
      </c>
    </row>
    <row r="21" spans="1:23" s="1087" customFormat="1" ht="12" customHeight="1">
      <c r="A21" s="1132"/>
      <c r="B21" s="1133">
        <v>18</v>
      </c>
      <c r="C21" s="1090" t="s">
        <v>780</v>
      </c>
      <c r="D21" s="1175">
        <v>6</v>
      </c>
      <c r="E21" s="1175">
        <v>2</v>
      </c>
      <c r="F21" s="1175">
        <v>11</v>
      </c>
      <c r="G21" s="1175">
        <v>12</v>
      </c>
      <c r="H21" s="1175">
        <v>31</v>
      </c>
      <c r="I21" s="1175" t="s">
        <v>808</v>
      </c>
      <c r="J21" s="1175"/>
      <c r="K21" s="1176">
        <v>2</v>
      </c>
      <c r="L21" s="1176">
        <v>0</v>
      </c>
      <c r="M21" s="1176">
        <v>3</v>
      </c>
      <c r="N21" s="1176">
        <v>6</v>
      </c>
      <c r="O21" s="1175">
        <v>11</v>
      </c>
      <c r="P21" s="1176" t="s">
        <v>808</v>
      </c>
      <c r="Q21" s="1176"/>
      <c r="R21" s="1176">
        <v>4</v>
      </c>
      <c r="S21" s="1176">
        <v>2</v>
      </c>
      <c r="T21" s="1176">
        <v>8</v>
      </c>
      <c r="U21" s="1176">
        <v>6</v>
      </c>
      <c r="V21" s="1175">
        <v>20</v>
      </c>
      <c r="W21" s="1176" t="s">
        <v>808</v>
      </c>
    </row>
    <row r="22" spans="1:23" s="1087" customFormat="1" ht="12" customHeight="1">
      <c r="A22" s="1132"/>
      <c r="B22" s="1133">
        <v>19</v>
      </c>
      <c r="C22" s="1090" t="s">
        <v>781</v>
      </c>
      <c r="D22" s="1175">
        <v>74</v>
      </c>
      <c r="E22" s="1175">
        <v>97</v>
      </c>
      <c r="F22" s="1175">
        <v>101</v>
      </c>
      <c r="G22" s="1175">
        <v>135</v>
      </c>
      <c r="H22" s="1175">
        <v>407</v>
      </c>
      <c r="I22" s="1175">
        <v>37</v>
      </c>
      <c r="J22" s="1175"/>
      <c r="K22" s="1176">
        <v>27</v>
      </c>
      <c r="L22" s="1176">
        <v>29</v>
      </c>
      <c r="M22" s="1176">
        <v>38</v>
      </c>
      <c r="N22" s="1176">
        <v>59</v>
      </c>
      <c r="O22" s="1175">
        <v>153</v>
      </c>
      <c r="P22" s="1176">
        <v>12</v>
      </c>
      <c r="Q22" s="1176"/>
      <c r="R22" s="1176">
        <v>47</v>
      </c>
      <c r="S22" s="1176">
        <v>68</v>
      </c>
      <c r="T22" s="1176">
        <v>63</v>
      </c>
      <c r="U22" s="1176">
        <v>76</v>
      </c>
      <c r="V22" s="1175">
        <v>254</v>
      </c>
      <c r="W22" s="1176">
        <v>25</v>
      </c>
    </row>
    <row r="23" spans="1:23" s="1087" customFormat="1" ht="12" customHeight="1">
      <c r="A23" s="1132"/>
      <c r="B23" s="1133">
        <v>20</v>
      </c>
      <c r="C23" s="1090" t="s">
        <v>782</v>
      </c>
      <c r="D23" s="1175">
        <v>8</v>
      </c>
      <c r="E23" s="1175">
        <v>0</v>
      </c>
      <c r="F23" s="1175">
        <v>15</v>
      </c>
      <c r="G23" s="1175">
        <v>2</v>
      </c>
      <c r="H23" s="1175">
        <v>25</v>
      </c>
      <c r="I23" s="1175">
        <v>9</v>
      </c>
      <c r="J23" s="1175"/>
      <c r="K23" s="1176">
        <v>4</v>
      </c>
      <c r="L23" s="1176">
        <v>0</v>
      </c>
      <c r="M23" s="1176">
        <v>1</v>
      </c>
      <c r="N23" s="1176">
        <v>1</v>
      </c>
      <c r="O23" s="1175">
        <v>6</v>
      </c>
      <c r="P23" s="1176">
        <v>2</v>
      </c>
      <c r="Q23" s="1176"/>
      <c r="R23" s="1176">
        <v>4</v>
      </c>
      <c r="S23" s="1176">
        <v>0</v>
      </c>
      <c r="T23" s="1176">
        <v>14</v>
      </c>
      <c r="U23" s="1176">
        <v>1</v>
      </c>
      <c r="V23" s="1175">
        <v>19</v>
      </c>
      <c r="W23" s="1176">
        <v>7</v>
      </c>
    </row>
    <row r="24" spans="1:23" s="1087" customFormat="1" ht="12" customHeight="1">
      <c r="A24" s="1132"/>
      <c r="B24" s="1133">
        <v>21</v>
      </c>
      <c r="C24" s="1090" t="s">
        <v>783</v>
      </c>
      <c r="D24" s="1175">
        <v>36</v>
      </c>
      <c r="E24" s="1175">
        <v>6</v>
      </c>
      <c r="F24" s="1175">
        <v>2</v>
      </c>
      <c r="G24" s="1175">
        <v>4</v>
      </c>
      <c r="H24" s="1175">
        <v>48</v>
      </c>
      <c r="I24" s="1175" t="s">
        <v>808</v>
      </c>
      <c r="J24" s="1175"/>
      <c r="K24" s="1176">
        <v>13</v>
      </c>
      <c r="L24" s="1176">
        <v>0</v>
      </c>
      <c r="M24" s="1176">
        <v>0</v>
      </c>
      <c r="N24" s="1176">
        <v>3</v>
      </c>
      <c r="O24" s="1175">
        <v>16</v>
      </c>
      <c r="P24" s="1176" t="s">
        <v>808</v>
      </c>
      <c r="Q24" s="1176"/>
      <c r="R24" s="1176">
        <v>23</v>
      </c>
      <c r="S24" s="1176">
        <v>6</v>
      </c>
      <c r="T24" s="1176">
        <v>2</v>
      </c>
      <c r="U24" s="1176">
        <v>1</v>
      </c>
      <c r="V24" s="1175">
        <v>32</v>
      </c>
      <c r="W24" s="1176" t="s">
        <v>808</v>
      </c>
    </row>
    <row r="25" spans="1:23" s="1087" customFormat="1" ht="12" customHeight="1">
      <c r="A25" s="1132"/>
      <c r="B25" s="1133">
        <v>22</v>
      </c>
      <c r="C25" s="1090" t="s">
        <v>784</v>
      </c>
      <c r="D25" s="1177" t="s">
        <v>292</v>
      </c>
      <c r="E25" s="1177" t="s">
        <v>292</v>
      </c>
      <c r="F25" s="1177" t="s">
        <v>292</v>
      </c>
      <c r="G25" s="1177" t="s">
        <v>292</v>
      </c>
      <c r="H25" s="1177" t="s">
        <v>292</v>
      </c>
      <c r="I25" s="1177" t="s">
        <v>292</v>
      </c>
      <c r="J25" s="1175"/>
      <c r="K25" s="1178" t="s">
        <v>292</v>
      </c>
      <c r="L25" s="1178" t="s">
        <v>292</v>
      </c>
      <c r="M25" s="1178" t="s">
        <v>292</v>
      </c>
      <c r="N25" s="1178" t="s">
        <v>292</v>
      </c>
      <c r="O25" s="1177" t="s">
        <v>292</v>
      </c>
      <c r="P25" s="1178" t="s">
        <v>292</v>
      </c>
      <c r="Q25" s="1176"/>
      <c r="R25" s="1178" t="s">
        <v>292</v>
      </c>
      <c r="S25" s="1178" t="s">
        <v>292</v>
      </c>
      <c r="T25" s="1178" t="s">
        <v>292</v>
      </c>
      <c r="U25" s="1178" t="s">
        <v>292</v>
      </c>
      <c r="V25" s="1177" t="s">
        <v>292</v>
      </c>
      <c r="W25" s="1178" t="s">
        <v>292</v>
      </c>
    </row>
    <row r="26" spans="1:23" s="1087" customFormat="1" ht="12" customHeight="1">
      <c r="A26" s="1132"/>
      <c r="B26" s="1133">
        <v>23</v>
      </c>
      <c r="C26" s="1090" t="s">
        <v>785</v>
      </c>
      <c r="D26" s="1175">
        <v>97</v>
      </c>
      <c r="E26" s="1175">
        <v>40</v>
      </c>
      <c r="F26" s="1175">
        <v>52</v>
      </c>
      <c r="G26" s="1175">
        <v>10</v>
      </c>
      <c r="H26" s="1175">
        <v>199</v>
      </c>
      <c r="I26" s="1175" t="s">
        <v>808</v>
      </c>
      <c r="J26" s="1175"/>
      <c r="K26" s="1176">
        <v>37</v>
      </c>
      <c r="L26" s="1176">
        <v>15</v>
      </c>
      <c r="M26" s="1176">
        <v>14</v>
      </c>
      <c r="N26" s="1176">
        <v>3</v>
      </c>
      <c r="O26" s="1175">
        <v>69</v>
      </c>
      <c r="P26" s="1176" t="s">
        <v>808</v>
      </c>
      <c r="Q26" s="1176"/>
      <c r="R26" s="1176">
        <v>60</v>
      </c>
      <c r="S26" s="1176">
        <v>25</v>
      </c>
      <c r="T26" s="1176">
        <v>38</v>
      </c>
      <c r="U26" s="1176">
        <v>7</v>
      </c>
      <c r="V26" s="1175">
        <v>130</v>
      </c>
      <c r="W26" s="1176" t="s">
        <v>808</v>
      </c>
    </row>
    <row r="27" spans="1:23" s="1087" customFormat="1" ht="12" customHeight="1">
      <c r="A27" s="1132"/>
      <c r="B27" s="1133">
        <v>24</v>
      </c>
      <c r="C27" s="1090" t="s">
        <v>786</v>
      </c>
      <c r="D27" s="1175">
        <v>10</v>
      </c>
      <c r="E27" s="1175">
        <v>10</v>
      </c>
      <c r="F27" s="1175">
        <v>8</v>
      </c>
      <c r="G27" s="1175">
        <v>6</v>
      </c>
      <c r="H27" s="1175">
        <v>34</v>
      </c>
      <c r="I27" s="1175" t="s">
        <v>767</v>
      </c>
      <c r="J27" s="1175"/>
      <c r="K27" s="1176">
        <v>7</v>
      </c>
      <c r="L27" s="1176">
        <v>5</v>
      </c>
      <c r="M27" s="1176">
        <v>6</v>
      </c>
      <c r="N27" s="1176">
        <v>3</v>
      </c>
      <c r="O27" s="1175">
        <v>21</v>
      </c>
      <c r="P27" s="1176" t="s">
        <v>767</v>
      </c>
      <c r="Q27" s="1176"/>
      <c r="R27" s="1176">
        <v>3</v>
      </c>
      <c r="S27" s="1176">
        <v>5</v>
      </c>
      <c r="T27" s="1176">
        <v>2</v>
      </c>
      <c r="U27" s="1176">
        <v>3</v>
      </c>
      <c r="V27" s="1175">
        <v>13</v>
      </c>
      <c r="W27" s="1176" t="s">
        <v>767</v>
      </c>
    </row>
    <row r="28" spans="1:23" s="1087" customFormat="1" ht="12" customHeight="1">
      <c r="A28" s="1132"/>
      <c r="B28" s="1133">
        <v>25</v>
      </c>
      <c r="C28" s="1090" t="s">
        <v>787</v>
      </c>
      <c r="D28" s="1175">
        <v>6</v>
      </c>
      <c r="E28" s="1175">
        <v>13</v>
      </c>
      <c r="F28" s="1175">
        <v>7</v>
      </c>
      <c r="G28" s="1175">
        <v>10</v>
      </c>
      <c r="H28" s="1175">
        <v>36</v>
      </c>
      <c r="I28" s="1175" t="s">
        <v>767</v>
      </c>
      <c r="J28" s="1175"/>
      <c r="K28" s="1176">
        <v>4</v>
      </c>
      <c r="L28" s="1176">
        <v>2</v>
      </c>
      <c r="M28" s="1176">
        <v>2</v>
      </c>
      <c r="N28" s="1176">
        <v>5</v>
      </c>
      <c r="O28" s="1175">
        <v>13</v>
      </c>
      <c r="P28" s="1176" t="s">
        <v>767</v>
      </c>
      <c r="Q28" s="1176"/>
      <c r="R28" s="1176">
        <v>2</v>
      </c>
      <c r="S28" s="1176">
        <v>11</v>
      </c>
      <c r="T28" s="1176">
        <v>5</v>
      </c>
      <c r="U28" s="1176">
        <v>5</v>
      </c>
      <c r="V28" s="1175">
        <v>23</v>
      </c>
      <c r="W28" s="1176" t="s">
        <v>767</v>
      </c>
    </row>
    <row r="29" spans="1:23" s="1087" customFormat="1" ht="12" customHeight="1">
      <c r="A29" s="1132"/>
      <c r="B29" s="1133">
        <v>26</v>
      </c>
      <c r="C29" s="1090" t="s">
        <v>788</v>
      </c>
      <c r="D29" s="1175">
        <v>4</v>
      </c>
      <c r="E29" s="1175">
        <v>3</v>
      </c>
      <c r="F29" s="1175">
        <v>5</v>
      </c>
      <c r="G29" s="1175">
        <v>6</v>
      </c>
      <c r="H29" s="1175">
        <v>18</v>
      </c>
      <c r="I29" s="1175" t="s">
        <v>763</v>
      </c>
      <c r="J29" s="1175"/>
      <c r="K29" s="1176">
        <v>1</v>
      </c>
      <c r="L29" s="1176">
        <v>1</v>
      </c>
      <c r="M29" s="1176">
        <v>3</v>
      </c>
      <c r="N29" s="1176">
        <v>3</v>
      </c>
      <c r="O29" s="1175">
        <v>8</v>
      </c>
      <c r="P29" s="1176" t="s">
        <v>763</v>
      </c>
      <c r="Q29" s="1176"/>
      <c r="R29" s="1176">
        <v>3</v>
      </c>
      <c r="S29" s="1176">
        <v>2</v>
      </c>
      <c r="T29" s="1176">
        <v>2</v>
      </c>
      <c r="U29" s="1176">
        <v>3</v>
      </c>
      <c r="V29" s="1175">
        <v>10</v>
      </c>
      <c r="W29" s="1176" t="s">
        <v>763</v>
      </c>
    </row>
    <row r="30" spans="1:23" s="1087" customFormat="1" ht="12" customHeight="1">
      <c r="A30" s="1132"/>
      <c r="B30" s="1133">
        <v>27</v>
      </c>
      <c r="C30" s="1090" t="s">
        <v>789</v>
      </c>
      <c r="D30" s="1175">
        <v>60</v>
      </c>
      <c r="E30" s="1175">
        <v>17</v>
      </c>
      <c r="F30" s="1175">
        <v>14</v>
      </c>
      <c r="G30" s="1175">
        <v>9</v>
      </c>
      <c r="H30" s="1175">
        <v>100</v>
      </c>
      <c r="I30" s="1175" t="s">
        <v>808</v>
      </c>
      <c r="J30" s="1175"/>
      <c r="K30" s="1176">
        <v>16</v>
      </c>
      <c r="L30" s="1176">
        <v>0</v>
      </c>
      <c r="M30" s="1176">
        <v>2</v>
      </c>
      <c r="N30" s="1176">
        <v>3</v>
      </c>
      <c r="O30" s="1175">
        <v>21</v>
      </c>
      <c r="P30" s="1176" t="s">
        <v>808</v>
      </c>
      <c r="Q30" s="1176"/>
      <c r="R30" s="1176">
        <v>44</v>
      </c>
      <c r="S30" s="1176">
        <v>17</v>
      </c>
      <c r="T30" s="1176">
        <v>12</v>
      </c>
      <c r="U30" s="1176">
        <v>6</v>
      </c>
      <c r="V30" s="1175">
        <v>79</v>
      </c>
      <c r="W30" s="1176" t="s">
        <v>808</v>
      </c>
    </row>
    <row r="31" spans="1:23" s="1087" customFormat="1" ht="12" customHeight="1">
      <c r="A31" s="1132"/>
      <c r="B31" s="1133">
        <v>28</v>
      </c>
      <c r="C31" s="1090" t="s">
        <v>791</v>
      </c>
      <c r="D31" s="1175">
        <v>40</v>
      </c>
      <c r="E31" s="1175">
        <v>7</v>
      </c>
      <c r="F31" s="1175">
        <v>11</v>
      </c>
      <c r="G31" s="1175">
        <v>0</v>
      </c>
      <c r="H31" s="1175">
        <v>58</v>
      </c>
      <c r="I31" s="1175" t="s">
        <v>808</v>
      </c>
      <c r="J31" s="1175"/>
      <c r="K31" s="1176">
        <v>9</v>
      </c>
      <c r="L31" s="1176">
        <v>3</v>
      </c>
      <c r="M31" s="1176">
        <v>3</v>
      </c>
      <c r="N31" s="1176">
        <v>0</v>
      </c>
      <c r="O31" s="1175">
        <v>15</v>
      </c>
      <c r="P31" s="1176" t="s">
        <v>808</v>
      </c>
      <c r="Q31" s="1176"/>
      <c r="R31" s="1176">
        <v>31</v>
      </c>
      <c r="S31" s="1176">
        <v>4</v>
      </c>
      <c r="T31" s="1176">
        <v>8</v>
      </c>
      <c r="U31" s="1176">
        <v>0</v>
      </c>
      <c r="V31" s="1175">
        <v>43</v>
      </c>
      <c r="W31" s="1176" t="s">
        <v>808</v>
      </c>
    </row>
    <row r="32" spans="1:23" s="1087" customFormat="1" ht="12" customHeight="1">
      <c r="A32" s="1132"/>
      <c r="B32" s="1133">
        <v>29</v>
      </c>
      <c r="C32" s="1090" t="s">
        <v>792</v>
      </c>
      <c r="D32" s="1175">
        <v>20</v>
      </c>
      <c r="E32" s="1175">
        <v>25</v>
      </c>
      <c r="F32" s="1175">
        <v>12</v>
      </c>
      <c r="G32" s="1175">
        <v>7</v>
      </c>
      <c r="H32" s="1175">
        <v>64</v>
      </c>
      <c r="I32" s="1175" t="s">
        <v>808</v>
      </c>
      <c r="J32" s="1175"/>
      <c r="K32" s="1176">
        <v>1</v>
      </c>
      <c r="L32" s="1176">
        <v>4</v>
      </c>
      <c r="M32" s="1176">
        <v>1</v>
      </c>
      <c r="N32" s="1176">
        <v>3</v>
      </c>
      <c r="O32" s="1175">
        <v>9</v>
      </c>
      <c r="P32" s="1176" t="s">
        <v>808</v>
      </c>
      <c r="Q32" s="1176"/>
      <c r="R32" s="1176">
        <v>19</v>
      </c>
      <c r="S32" s="1176">
        <v>21</v>
      </c>
      <c r="T32" s="1176">
        <v>11</v>
      </c>
      <c r="U32" s="1176">
        <v>4</v>
      </c>
      <c r="V32" s="1175">
        <v>55</v>
      </c>
      <c r="W32" s="1176" t="s">
        <v>808</v>
      </c>
    </row>
    <row r="33" spans="1:23" s="1087" customFormat="1" ht="12" customHeight="1">
      <c r="A33" s="1132"/>
      <c r="B33" s="1133">
        <v>30</v>
      </c>
      <c r="C33" s="1090" t="s">
        <v>793</v>
      </c>
      <c r="D33" s="1175">
        <v>5</v>
      </c>
      <c r="E33" s="1175">
        <v>7</v>
      </c>
      <c r="F33" s="1175">
        <v>6</v>
      </c>
      <c r="G33" s="1175">
        <v>1</v>
      </c>
      <c r="H33" s="1175">
        <v>19</v>
      </c>
      <c r="I33" s="1175" t="s">
        <v>808</v>
      </c>
      <c r="J33" s="1175"/>
      <c r="K33" s="1176">
        <v>2</v>
      </c>
      <c r="L33" s="1176">
        <v>1</v>
      </c>
      <c r="M33" s="1176">
        <v>1</v>
      </c>
      <c r="N33" s="1176">
        <v>1</v>
      </c>
      <c r="O33" s="1175">
        <v>5</v>
      </c>
      <c r="P33" s="1176" t="s">
        <v>808</v>
      </c>
      <c r="Q33" s="1176"/>
      <c r="R33" s="1176">
        <v>3</v>
      </c>
      <c r="S33" s="1176">
        <v>6</v>
      </c>
      <c r="T33" s="1176">
        <v>5</v>
      </c>
      <c r="U33" s="1176">
        <v>0</v>
      </c>
      <c r="V33" s="1175">
        <v>14</v>
      </c>
      <c r="W33" s="1176" t="s">
        <v>808</v>
      </c>
    </row>
    <row r="34" spans="1:23" s="1087" customFormat="1" ht="12" customHeight="1">
      <c r="A34" s="1132"/>
      <c r="B34" s="1133">
        <v>31</v>
      </c>
      <c r="C34" s="1090" t="s">
        <v>794</v>
      </c>
      <c r="D34" s="1175">
        <v>8</v>
      </c>
      <c r="E34" s="1175">
        <v>6</v>
      </c>
      <c r="F34" s="1175">
        <v>0</v>
      </c>
      <c r="G34" s="1175">
        <v>0</v>
      </c>
      <c r="H34" s="1175">
        <v>14</v>
      </c>
      <c r="I34" s="1175">
        <v>24</v>
      </c>
      <c r="J34" s="1175"/>
      <c r="K34" s="1176">
        <v>4</v>
      </c>
      <c r="L34" s="1176">
        <v>1</v>
      </c>
      <c r="M34" s="1176">
        <v>0</v>
      </c>
      <c r="N34" s="1176">
        <v>0</v>
      </c>
      <c r="O34" s="1175">
        <v>5</v>
      </c>
      <c r="P34" s="1176">
        <v>8</v>
      </c>
      <c r="Q34" s="1176"/>
      <c r="R34" s="1176">
        <v>4</v>
      </c>
      <c r="S34" s="1176">
        <v>5</v>
      </c>
      <c r="T34" s="1176">
        <v>0</v>
      </c>
      <c r="U34" s="1176">
        <v>0</v>
      </c>
      <c r="V34" s="1175">
        <v>9</v>
      </c>
      <c r="W34" s="1176">
        <v>16</v>
      </c>
    </row>
    <row r="35" spans="1:23" s="1087" customFormat="1" ht="12" customHeight="1">
      <c r="A35" s="1132"/>
      <c r="B35" s="1133">
        <v>32</v>
      </c>
      <c r="C35" s="1090" t="s">
        <v>795</v>
      </c>
      <c r="D35" s="1175">
        <v>12</v>
      </c>
      <c r="E35" s="1175">
        <v>6</v>
      </c>
      <c r="F35" s="1175">
        <v>7</v>
      </c>
      <c r="G35" s="1175">
        <v>6</v>
      </c>
      <c r="H35" s="1175">
        <v>31</v>
      </c>
      <c r="I35" s="1175" t="s">
        <v>767</v>
      </c>
      <c r="J35" s="1175"/>
      <c r="K35" s="1176">
        <v>4</v>
      </c>
      <c r="L35" s="1176">
        <v>2</v>
      </c>
      <c r="M35" s="1176">
        <v>2</v>
      </c>
      <c r="N35" s="1176">
        <v>1</v>
      </c>
      <c r="O35" s="1175">
        <v>9</v>
      </c>
      <c r="P35" s="1176" t="s">
        <v>767</v>
      </c>
      <c r="Q35" s="1176"/>
      <c r="R35" s="1176">
        <v>8</v>
      </c>
      <c r="S35" s="1176">
        <v>4</v>
      </c>
      <c r="T35" s="1176">
        <v>5</v>
      </c>
      <c r="U35" s="1176">
        <v>5</v>
      </c>
      <c r="V35" s="1175">
        <v>22</v>
      </c>
      <c r="W35" s="1176" t="s">
        <v>767</v>
      </c>
    </row>
    <row r="36" spans="1:23" s="1087" customFormat="1" ht="13.5" customHeight="1" thickBot="1">
      <c r="A36" s="1132"/>
      <c r="B36" s="1136">
        <v>33</v>
      </c>
      <c r="C36" s="1095" t="s">
        <v>796</v>
      </c>
      <c r="D36" s="1179" t="s">
        <v>25</v>
      </c>
      <c r="E36" s="1179">
        <v>1</v>
      </c>
      <c r="F36" s="1179" t="s">
        <v>25</v>
      </c>
      <c r="G36" s="1179" t="s">
        <v>25</v>
      </c>
      <c r="H36" s="1179">
        <v>1</v>
      </c>
      <c r="I36" s="1179">
        <v>2</v>
      </c>
      <c r="J36" s="1179"/>
      <c r="K36" s="1180" t="s">
        <v>25</v>
      </c>
      <c r="L36" s="1180" t="s">
        <v>25</v>
      </c>
      <c r="M36" s="1180" t="s">
        <v>25</v>
      </c>
      <c r="N36" s="1180" t="s">
        <v>25</v>
      </c>
      <c r="O36" s="1179" t="s">
        <v>25</v>
      </c>
      <c r="P36" s="1180">
        <v>0</v>
      </c>
      <c r="Q36" s="1180"/>
      <c r="R36" s="1180" t="s">
        <v>25</v>
      </c>
      <c r="S36" s="1180">
        <v>1</v>
      </c>
      <c r="T36" s="1180" t="s">
        <v>25</v>
      </c>
      <c r="U36" s="1180" t="s">
        <v>25</v>
      </c>
      <c r="V36" s="1179">
        <v>1</v>
      </c>
      <c r="W36" s="1180">
        <v>2</v>
      </c>
    </row>
    <row r="37" spans="1:23" s="1093" customFormat="1" ht="15.75" customHeight="1" thickBot="1">
      <c r="A37" s="1132"/>
      <c r="B37" s="1139"/>
      <c r="C37" s="1140" t="s">
        <v>797</v>
      </c>
      <c r="D37" s="1181">
        <f>SUM(D4:D36)</f>
        <v>554</v>
      </c>
      <c r="E37" s="1181">
        <f>SUM(E4:E36)</f>
        <v>375</v>
      </c>
      <c r="F37" s="1181">
        <f>SUM(F4:F36)</f>
        <v>372</v>
      </c>
      <c r="G37" s="1181">
        <f>SUM(G4:G36)</f>
        <v>407</v>
      </c>
      <c r="H37" s="1181">
        <f>SUM(H4:H36)</f>
        <v>1708</v>
      </c>
      <c r="I37" s="1181" t="s">
        <v>767</v>
      </c>
      <c r="J37" s="1181"/>
      <c r="K37" s="1181">
        <f>SUM(K4:K36)</f>
        <v>181</v>
      </c>
      <c r="L37" s="1181">
        <f>SUM(L4:L36)</f>
        <v>98</v>
      </c>
      <c r="M37" s="1181">
        <f>SUM(M4:M36)</f>
        <v>118</v>
      </c>
      <c r="N37" s="1181">
        <f>SUM(N4:N36)</f>
        <v>160</v>
      </c>
      <c r="O37" s="1181">
        <f>SUM(O4:O36)</f>
        <v>557</v>
      </c>
      <c r="P37" s="1181" t="s">
        <v>767</v>
      </c>
      <c r="Q37" s="1181"/>
      <c r="R37" s="1181">
        <f>SUM(R4:R36)</f>
        <v>373</v>
      </c>
      <c r="S37" s="1181">
        <f>SUM(S4:S36)</f>
        <v>277</v>
      </c>
      <c r="T37" s="1181">
        <f>SUM(T4:T36)</f>
        <v>254</v>
      </c>
      <c r="U37" s="1181">
        <f>SUM(U4:U36)</f>
        <v>247</v>
      </c>
      <c r="V37" s="1181">
        <f>SUM(V4:V36)</f>
        <v>1151</v>
      </c>
      <c r="W37" s="1181" t="s">
        <v>767</v>
      </c>
    </row>
    <row r="38" spans="1:23" s="1093" customFormat="1" ht="12" customHeight="1">
      <c r="A38" s="1132"/>
      <c r="B38" s="1142">
        <v>34</v>
      </c>
      <c r="C38" s="1143" t="s">
        <v>798</v>
      </c>
      <c r="D38" s="1201" t="s">
        <v>292</v>
      </c>
      <c r="E38" s="1201" t="s">
        <v>292</v>
      </c>
      <c r="F38" s="1201" t="s">
        <v>292</v>
      </c>
      <c r="G38" s="1201" t="s">
        <v>292</v>
      </c>
      <c r="H38" s="1201" t="s">
        <v>292</v>
      </c>
      <c r="I38" s="1201" t="s">
        <v>292</v>
      </c>
      <c r="J38" s="1182"/>
      <c r="K38" s="1202" t="s">
        <v>292</v>
      </c>
      <c r="L38" s="1202" t="s">
        <v>292</v>
      </c>
      <c r="M38" s="1202" t="s">
        <v>292</v>
      </c>
      <c r="N38" s="1202" t="s">
        <v>292</v>
      </c>
      <c r="O38" s="1201" t="s">
        <v>292</v>
      </c>
      <c r="P38" s="1202" t="s">
        <v>292</v>
      </c>
      <c r="Q38" s="1183"/>
      <c r="R38" s="1202" t="s">
        <v>292</v>
      </c>
      <c r="S38" s="1202" t="s">
        <v>292</v>
      </c>
      <c r="T38" s="1202" t="s">
        <v>292</v>
      </c>
      <c r="U38" s="1202" t="s">
        <v>292</v>
      </c>
      <c r="V38" s="1201" t="s">
        <v>292</v>
      </c>
      <c r="W38" s="1202" t="s">
        <v>292</v>
      </c>
    </row>
    <row r="39" spans="1:23" s="1093" customFormat="1" ht="12" customHeight="1" thickBot="1">
      <c r="A39" s="1132"/>
      <c r="B39" s="1146">
        <v>35</v>
      </c>
      <c r="C39" s="1147" t="s">
        <v>30</v>
      </c>
      <c r="D39" s="1184">
        <v>320</v>
      </c>
      <c r="E39" s="1184">
        <v>197</v>
      </c>
      <c r="F39" s="1184">
        <v>148</v>
      </c>
      <c r="G39" s="1184">
        <v>141</v>
      </c>
      <c r="H39" s="1184">
        <v>806</v>
      </c>
      <c r="I39" s="1184">
        <v>722</v>
      </c>
      <c r="J39" s="1184"/>
      <c r="K39" s="1185">
        <v>108</v>
      </c>
      <c r="L39" s="1185">
        <v>53</v>
      </c>
      <c r="M39" s="1185">
        <v>44</v>
      </c>
      <c r="N39" s="1185">
        <v>48</v>
      </c>
      <c r="O39" s="1184">
        <v>253</v>
      </c>
      <c r="P39" s="1185">
        <v>216</v>
      </c>
      <c r="Q39" s="1185"/>
      <c r="R39" s="1185">
        <v>212</v>
      </c>
      <c r="S39" s="1185">
        <v>144</v>
      </c>
      <c r="T39" s="1185">
        <v>104</v>
      </c>
      <c r="U39" s="1185">
        <v>93</v>
      </c>
      <c r="V39" s="1184">
        <v>553</v>
      </c>
      <c r="W39" s="1185">
        <v>506</v>
      </c>
    </row>
    <row r="40" spans="1:23" s="1093" customFormat="1" ht="20.25" customHeight="1" thickBot="1" thickTop="1">
      <c r="A40" s="1132"/>
      <c r="B40" s="1150"/>
      <c r="C40" s="1150" t="s">
        <v>799</v>
      </c>
      <c r="D40" s="1186">
        <f>SUM(D37:D39)</f>
        <v>874</v>
      </c>
      <c r="E40" s="1186">
        <f>SUM(E37:E39)</f>
        <v>572</v>
      </c>
      <c r="F40" s="1186">
        <f>SUM(F37:F39)</f>
        <v>520</v>
      </c>
      <c r="G40" s="1186">
        <f>SUM(G37:G39)</f>
        <v>548</v>
      </c>
      <c r="H40" s="1186">
        <f>SUM(H37:H39)</f>
        <v>2514</v>
      </c>
      <c r="I40" s="1186" t="s">
        <v>767</v>
      </c>
      <c r="J40" s="1186"/>
      <c r="K40" s="1186">
        <f>SUM(K37:K39)</f>
        <v>289</v>
      </c>
      <c r="L40" s="1186">
        <f>SUM(L37:L39)</f>
        <v>151</v>
      </c>
      <c r="M40" s="1186">
        <f>SUM(M37:M39)</f>
        <v>162</v>
      </c>
      <c r="N40" s="1186">
        <f>SUM(N37:N39)</f>
        <v>208</v>
      </c>
      <c r="O40" s="1186">
        <f>SUM(O37:O39)</f>
        <v>810</v>
      </c>
      <c r="P40" s="1186" t="s">
        <v>767</v>
      </c>
      <c r="Q40" s="1186"/>
      <c r="R40" s="1186">
        <f>SUM(R37:R39)</f>
        <v>585</v>
      </c>
      <c r="S40" s="1186">
        <f>SUM(S37:S39)</f>
        <v>421</v>
      </c>
      <c r="T40" s="1186">
        <f>SUM(T37:T39)</f>
        <v>358</v>
      </c>
      <c r="U40" s="1186">
        <f>SUM(U37:U39)</f>
        <v>340</v>
      </c>
      <c r="V40" s="1186">
        <f>SUM(V37:V39)</f>
        <v>1704</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ht="11.25">
      <c r="B42" s="1108" t="s">
        <v>812</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814</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v>1</v>
      </c>
      <c r="E4" s="1173">
        <v>0</v>
      </c>
      <c r="F4" s="1173">
        <v>0</v>
      </c>
      <c r="G4" s="1173">
        <v>0</v>
      </c>
      <c r="H4" s="1173">
        <v>1</v>
      </c>
      <c r="I4" s="1173">
        <v>21</v>
      </c>
      <c r="J4" s="1173"/>
      <c r="K4" s="1174">
        <v>0</v>
      </c>
      <c r="L4" s="1174">
        <v>0</v>
      </c>
      <c r="M4" s="1174">
        <v>0</v>
      </c>
      <c r="N4" s="1174">
        <v>0</v>
      </c>
      <c r="O4" s="1173">
        <v>0</v>
      </c>
      <c r="P4" s="1174">
        <v>8</v>
      </c>
      <c r="Q4" s="1174"/>
      <c r="R4" s="1174">
        <v>1</v>
      </c>
      <c r="S4" s="1174">
        <v>0</v>
      </c>
      <c r="T4" s="1174">
        <v>0</v>
      </c>
      <c r="U4" s="1174">
        <v>0</v>
      </c>
      <c r="V4" s="1173">
        <v>1</v>
      </c>
      <c r="W4" s="1174">
        <v>13</v>
      </c>
    </row>
    <row r="5" spans="1:23" s="1093" customFormat="1" ht="12" customHeight="1">
      <c r="A5" s="1132"/>
      <c r="B5" s="1133">
        <v>2</v>
      </c>
      <c r="C5" s="1090" t="s">
        <v>759</v>
      </c>
      <c r="D5" s="1175">
        <v>1</v>
      </c>
      <c r="E5" s="1175">
        <v>0</v>
      </c>
      <c r="F5" s="1175">
        <v>2</v>
      </c>
      <c r="G5" s="1175">
        <v>0</v>
      </c>
      <c r="H5" s="1175">
        <v>3</v>
      </c>
      <c r="I5" s="1175">
        <v>13</v>
      </c>
      <c r="J5" s="1175"/>
      <c r="K5" s="1176">
        <v>0</v>
      </c>
      <c r="L5" s="1176">
        <v>0</v>
      </c>
      <c r="M5" s="1176">
        <v>0</v>
      </c>
      <c r="N5" s="1176">
        <v>0</v>
      </c>
      <c r="O5" s="1175">
        <v>0</v>
      </c>
      <c r="P5" s="1176">
        <v>5</v>
      </c>
      <c r="Q5" s="1176"/>
      <c r="R5" s="1176">
        <v>1</v>
      </c>
      <c r="S5" s="1176">
        <v>0</v>
      </c>
      <c r="T5" s="1176">
        <v>2</v>
      </c>
      <c r="U5" s="1176">
        <v>0</v>
      </c>
      <c r="V5" s="1175">
        <v>3</v>
      </c>
      <c r="W5" s="1176">
        <v>8</v>
      </c>
    </row>
    <row r="6" spans="1:23" s="1093" customFormat="1" ht="12" customHeight="1">
      <c r="A6" s="1132"/>
      <c r="B6" s="1133">
        <v>3</v>
      </c>
      <c r="C6" s="1090" t="s">
        <v>760</v>
      </c>
      <c r="D6" s="1175">
        <v>3</v>
      </c>
      <c r="E6" s="1175">
        <v>1</v>
      </c>
      <c r="F6" s="1175">
        <v>1</v>
      </c>
      <c r="G6" s="1175">
        <v>1</v>
      </c>
      <c r="H6" s="1175">
        <v>6</v>
      </c>
      <c r="I6" s="1175" t="s">
        <v>761</v>
      </c>
      <c r="J6" s="1175"/>
      <c r="K6" s="1176">
        <v>1</v>
      </c>
      <c r="L6" s="1176">
        <v>1</v>
      </c>
      <c r="M6" s="1176">
        <v>0</v>
      </c>
      <c r="N6" s="1176">
        <v>1</v>
      </c>
      <c r="O6" s="1175">
        <v>3</v>
      </c>
      <c r="P6" s="1176" t="s">
        <v>761</v>
      </c>
      <c r="Q6" s="1176"/>
      <c r="R6" s="1176">
        <v>2</v>
      </c>
      <c r="S6" s="1176" t="s">
        <v>761</v>
      </c>
      <c r="T6" s="1176">
        <v>1</v>
      </c>
      <c r="U6" s="1176" t="s">
        <v>761</v>
      </c>
      <c r="V6" s="1175">
        <v>3</v>
      </c>
      <c r="W6" s="1176" t="s">
        <v>761</v>
      </c>
    </row>
    <row r="7" spans="1:23" s="1087" customFormat="1" ht="12" customHeight="1">
      <c r="A7" s="1132"/>
      <c r="B7" s="1133">
        <v>4</v>
      </c>
      <c r="C7" s="1090" t="s">
        <v>762</v>
      </c>
      <c r="D7" s="1175">
        <v>2</v>
      </c>
      <c r="E7" s="1175">
        <v>2</v>
      </c>
      <c r="F7" s="1175">
        <v>5</v>
      </c>
      <c r="G7" s="1175" t="s">
        <v>763</v>
      </c>
      <c r="H7" s="1175">
        <v>9</v>
      </c>
      <c r="I7" s="1175" t="s">
        <v>763</v>
      </c>
      <c r="J7" s="1175"/>
      <c r="K7" s="1176">
        <v>1</v>
      </c>
      <c r="L7" s="1176">
        <v>1</v>
      </c>
      <c r="M7" s="1176">
        <v>1</v>
      </c>
      <c r="N7" s="1176" t="s">
        <v>763</v>
      </c>
      <c r="O7" s="1175">
        <v>3</v>
      </c>
      <c r="P7" s="1176" t="s">
        <v>763</v>
      </c>
      <c r="Q7" s="1176"/>
      <c r="R7" s="1176">
        <v>1</v>
      </c>
      <c r="S7" s="1176">
        <v>1</v>
      </c>
      <c r="T7" s="1176">
        <v>4</v>
      </c>
      <c r="U7" s="1176" t="s">
        <v>763</v>
      </c>
      <c r="V7" s="1175">
        <v>6</v>
      </c>
      <c r="W7" s="1176" t="s">
        <v>763</v>
      </c>
    </row>
    <row r="8" spans="1:23" s="1087" customFormat="1" ht="12" customHeight="1">
      <c r="A8" s="1132"/>
      <c r="B8" s="1133">
        <v>5</v>
      </c>
      <c r="C8" s="1090" t="s">
        <v>764</v>
      </c>
      <c r="D8" s="1175">
        <v>3</v>
      </c>
      <c r="E8" s="1175">
        <v>0</v>
      </c>
      <c r="F8" s="1175">
        <v>2</v>
      </c>
      <c r="G8" s="1175" t="s">
        <v>765</v>
      </c>
      <c r="H8" s="1175">
        <v>5</v>
      </c>
      <c r="I8" s="1175">
        <v>0</v>
      </c>
      <c r="J8" s="1175"/>
      <c r="K8" s="1176">
        <v>3</v>
      </c>
      <c r="L8" s="1176">
        <v>0</v>
      </c>
      <c r="M8" s="1176">
        <v>0</v>
      </c>
      <c r="N8" s="1176" t="s">
        <v>765</v>
      </c>
      <c r="O8" s="1175">
        <v>3</v>
      </c>
      <c r="P8" s="1176">
        <v>0</v>
      </c>
      <c r="Q8" s="1176"/>
      <c r="R8" s="1176">
        <v>0</v>
      </c>
      <c r="S8" s="1176">
        <v>0</v>
      </c>
      <c r="T8" s="1176">
        <v>2</v>
      </c>
      <c r="U8" s="1176" t="s">
        <v>765</v>
      </c>
      <c r="V8" s="1175">
        <v>2</v>
      </c>
      <c r="W8" s="1176">
        <v>0</v>
      </c>
    </row>
    <row r="9" spans="1:23" s="1087" customFormat="1" ht="12" customHeight="1">
      <c r="A9" s="1132"/>
      <c r="B9" s="1133">
        <v>6</v>
      </c>
      <c r="C9" s="1090" t="s">
        <v>766</v>
      </c>
      <c r="D9" s="1175">
        <v>1</v>
      </c>
      <c r="E9" s="1175">
        <v>0</v>
      </c>
      <c r="F9" s="1175">
        <v>2</v>
      </c>
      <c r="G9" s="1175" t="s">
        <v>767</v>
      </c>
      <c r="H9" s="1175">
        <v>3</v>
      </c>
      <c r="I9" s="1175">
        <v>0</v>
      </c>
      <c r="J9" s="1175"/>
      <c r="K9" s="1176">
        <v>1</v>
      </c>
      <c r="L9" s="1176">
        <v>0</v>
      </c>
      <c r="M9" s="1176">
        <v>0</v>
      </c>
      <c r="N9" s="1176" t="s">
        <v>767</v>
      </c>
      <c r="O9" s="1175">
        <v>1</v>
      </c>
      <c r="P9" s="1176">
        <v>0</v>
      </c>
      <c r="Q9" s="1176"/>
      <c r="R9" s="1176">
        <v>0</v>
      </c>
      <c r="S9" s="1176">
        <v>0</v>
      </c>
      <c r="T9" s="1176">
        <v>2</v>
      </c>
      <c r="U9" s="1176" t="s">
        <v>767</v>
      </c>
      <c r="V9" s="1175">
        <v>2</v>
      </c>
      <c r="W9" s="1176">
        <v>0</v>
      </c>
    </row>
    <row r="10" spans="1:23" s="1087" customFormat="1" ht="12" customHeight="1">
      <c r="A10" s="1132"/>
      <c r="B10" s="1133">
        <v>7</v>
      </c>
      <c r="C10" s="1090" t="s">
        <v>768</v>
      </c>
      <c r="D10" s="1175">
        <v>7</v>
      </c>
      <c r="E10" s="1175">
        <v>5</v>
      </c>
      <c r="F10" s="1175">
        <v>9</v>
      </c>
      <c r="G10" s="1175">
        <v>22</v>
      </c>
      <c r="H10" s="1175">
        <v>43</v>
      </c>
      <c r="I10" s="1175" t="s">
        <v>808</v>
      </c>
      <c r="J10" s="1175"/>
      <c r="K10" s="1176">
        <v>3</v>
      </c>
      <c r="L10" s="1176">
        <v>4</v>
      </c>
      <c r="M10" s="1176">
        <v>1</v>
      </c>
      <c r="N10" s="1176">
        <v>6</v>
      </c>
      <c r="O10" s="1175">
        <v>14</v>
      </c>
      <c r="P10" s="1176" t="s">
        <v>808</v>
      </c>
      <c r="Q10" s="1176"/>
      <c r="R10" s="1176">
        <v>4</v>
      </c>
      <c r="S10" s="1176">
        <v>1</v>
      </c>
      <c r="T10" s="1176">
        <v>8</v>
      </c>
      <c r="U10" s="1176">
        <v>16</v>
      </c>
      <c r="V10" s="1175">
        <v>29</v>
      </c>
      <c r="W10" s="1176" t="s">
        <v>808</v>
      </c>
    </row>
    <row r="11" spans="1:23" s="1087" customFormat="1" ht="12" customHeight="1">
      <c r="A11" s="1132"/>
      <c r="B11" s="1133">
        <v>8</v>
      </c>
      <c r="C11" s="1090" t="s">
        <v>770</v>
      </c>
      <c r="D11" s="1175">
        <v>13</v>
      </c>
      <c r="E11" s="1175">
        <v>17</v>
      </c>
      <c r="F11" s="1175">
        <v>26</v>
      </c>
      <c r="G11" s="1175">
        <v>77</v>
      </c>
      <c r="H11" s="1175">
        <v>133</v>
      </c>
      <c r="I11" s="1175">
        <v>98</v>
      </c>
      <c r="J11" s="1175"/>
      <c r="K11" s="1176">
        <v>2</v>
      </c>
      <c r="L11" s="1176">
        <v>10</v>
      </c>
      <c r="M11" s="1176">
        <v>13</v>
      </c>
      <c r="N11" s="1176">
        <v>29</v>
      </c>
      <c r="O11" s="1175">
        <v>54</v>
      </c>
      <c r="P11" s="1176">
        <v>42</v>
      </c>
      <c r="Q11" s="1176"/>
      <c r="R11" s="1176">
        <v>11</v>
      </c>
      <c r="S11" s="1176">
        <v>7</v>
      </c>
      <c r="T11" s="1176">
        <v>13</v>
      </c>
      <c r="U11" s="1176">
        <v>48</v>
      </c>
      <c r="V11" s="1175">
        <v>79</v>
      </c>
      <c r="W11" s="1176">
        <v>56</v>
      </c>
    </row>
    <row r="12" spans="1:23" s="1087" customFormat="1" ht="12" customHeight="1">
      <c r="A12" s="1132"/>
      <c r="B12" s="1133">
        <v>9</v>
      </c>
      <c r="C12" s="1090" t="s">
        <v>771</v>
      </c>
      <c r="D12" s="1175">
        <v>9</v>
      </c>
      <c r="E12" s="1175">
        <v>5</v>
      </c>
      <c r="F12" s="1175">
        <v>1</v>
      </c>
      <c r="G12" s="1175">
        <v>6</v>
      </c>
      <c r="H12" s="1175">
        <v>21</v>
      </c>
      <c r="I12" s="1175">
        <v>291</v>
      </c>
      <c r="J12" s="1175"/>
      <c r="K12" s="1176">
        <v>1</v>
      </c>
      <c r="L12" s="1176">
        <v>1</v>
      </c>
      <c r="M12" s="1176">
        <v>1</v>
      </c>
      <c r="N12" s="1176">
        <v>3</v>
      </c>
      <c r="O12" s="1175">
        <v>6</v>
      </c>
      <c r="P12" s="1176">
        <v>91</v>
      </c>
      <c r="Q12" s="1176"/>
      <c r="R12" s="1176">
        <v>8</v>
      </c>
      <c r="S12" s="1176">
        <v>4</v>
      </c>
      <c r="T12" s="1176">
        <v>0</v>
      </c>
      <c r="U12" s="1176">
        <v>3</v>
      </c>
      <c r="V12" s="1175">
        <v>15</v>
      </c>
      <c r="W12" s="1176">
        <v>200</v>
      </c>
    </row>
    <row r="13" spans="1:23" s="1087" customFormat="1" ht="12" customHeight="1">
      <c r="A13" s="1132"/>
      <c r="B13" s="1133">
        <v>10</v>
      </c>
      <c r="C13" s="1090" t="s">
        <v>772</v>
      </c>
      <c r="D13" s="1175">
        <v>22</v>
      </c>
      <c r="E13" s="1175">
        <v>26</v>
      </c>
      <c r="F13" s="1175">
        <v>30</v>
      </c>
      <c r="G13" s="1175">
        <v>56</v>
      </c>
      <c r="H13" s="1175">
        <v>134</v>
      </c>
      <c r="I13" s="1175">
        <v>136</v>
      </c>
      <c r="J13" s="1175"/>
      <c r="K13" s="1176">
        <v>6</v>
      </c>
      <c r="L13" s="1176">
        <v>5</v>
      </c>
      <c r="M13" s="1176">
        <v>11</v>
      </c>
      <c r="N13" s="1176">
        <v>19</v>
      </c>
      <c r="O13" s="1175">
        <v>41</v>
      </c>
      <c r="P13" s="1176">
        <v>48</v>
      </c>
      <c r="Q13" s="1176"/>
      <c r="R13" s="1176">
        <v>16</v>
      </c>
      <c r="S13" s="1176">
        <v>21</v>
      </c>
      <c r="T13" s="1176">
        <v>19</v>
      </c>
      <c r="U13" s="1176">
        <v>37</v>
      </c>
      <c r="V13" s="1175">
        <v>93</v>
      </c>
      <c r="W13" s="1176">
        <v>88</v>
      </c>
    </row>
    <row r="14" spans="1:23" s="1087" customFormat="1" ht="12" customHeight="1">
      <c r="A14" s="1132"/>
      <c r="B14" s="1133">
        <v>11</v>
      </c>
      <c r="C14" s="1090" t="s">
        <v>773</v>
      </c>
      <c r="D14" s="1175">
        <v>11</v>
      </c>
      <c r="E14" s="1175">
        <v>18</v>
      </c>
      <c r="F14" s="1175">
        <v>16</v>
      </c>
      <c r="G14" s="1175">
        <v>26</v>
      </c>
      <c r="H14" s="1175">
        <v>71</v>
      </c>
      <c r="I14" s="1175">
        <v>55</v>
      </c>
      <c r="J14" s="1175"/>
      <c r="K14" s="1176">
        <v>5</v>
      </c>
      <c r="L14" s="1176">
        <v>1</v>
      </c>
      <c r="M14" s="1176">
        <v>4</v>
      </c>
      <c r="N14" s="1176">
        <v>12</v>
      </c>
      <c r="O14" s="1175">
        <v>22</v>
      </c>
      <c r="P14" s="1176">
        <v>14</v>
      </c>
      <c r="Q14" s="1176"/>
      <c r="R14" s="1176">
        <v>6</v>
      </c>
      <c r="S14" s="1176">
        <v>17</v>
      </c>
      <c r="T14" s="1176">
        <v>12</v>
      </c>
      <c r="U14" s="1176">
        <v>14</v>
      </c>
      <c r="V14" s="1175">
        <v>49</v>
      </c>
      <c r="W14" s="1176">
        <v>41</v>
      </c>
    </row>
    <row r="15" spans="1:23" s="1087" customFormat="1" ht="12" customHeight="1">
      <c r="A15" s="1132"/>
      <c r="B15" s="1133">
        <v>12</v>
      </c>
      <c r="C15" s="1090" t="s">
        <v>774</v>
      </c>
      <c r="D15" s="1175">
        <v>2</v>
      </c>
      <c r="E15" s="1175">
        <v>0</v>
      </c>
      <c r="F15" s="1175">
        <v>0</v>
      </c>
      <c r="G15" s="1175">
        <v>1</v>
      </c>
      <c r="H15" s="1175">
        <v>3</v>
      </c>
      <c r="I15" s="1175">
        <v>203</v>
      </c>
      <c r="J15" s="1175"/>
      <c r="K15" s="1176">
        <v>2</v>
      </c>
      <c r="L15" s="1176">
        <v>0</v>
      </c>
      <c r="M15" s="1176">
        <v>0</v>
      </c>
      <c r="N15" s="1176">
        <v>0</v>
      </c>
      <c r="O15" s="1175">
        <v>2</v>
      </c>
      <c r="P15" s="1176">
        <v>55</v>
      </c>
      <c r="Q15" s="1176"/>
      <c r="R15" s="1176">
        <v>0</v>
      </c>
      <c r="S15" s="1176">
        <v>0</v>
      </c>
      <c r="T15" s="1176">
        <v>0</v>
      </c>
      <c r="U15" s="1176">
        <v>1</v>
      </c>
      <c r="V15" s="1175">
        <v>1</v>
      </c>
      <c r="W15" s="1176">
        <v>148</v>
      </c>
    </row>
    <row r="16" spans="1:23" s="1087" customFormat="1" ht="12" customHeight="1">
      <c r="A16" s="1132"/>
      <c r="B16" s="1133">
        <v>13</v>
      </c>
      <c r="C16" s="1090" t="s">
        <v>775</v>
      </c>
      <c r="D16" s="1175">
        <v>7</v>
      </c>
      <c r="E16" s="1175">
        <v>7</v>
      </c>
      <c r="F16" s="1175">
        <v>9</v>
      </c>
      <c r="G16" s="1175">
        <v>16</v>
      </c>
      <c r="H16" s="1175">
        <v>39</v>
      </c>
      <c r="I16" s="1175">
        <v>440</v>
      </c>
      <c r="J16" s="1175"/>
      <c r="K16" s="1176">
        <v>2</v>
      </c>
      <c r="L16" s="1176">
        <v>0</v>
      </c>
      <c r="M16" s="1176">
        <v>3</v>
      </c>
      <c r="N16" s="1176">
        <v>6</v>
      </c>
      <c r="O16" s="1175">
        <v>11</v>
      </c>
      <c r="P16" s="1176">
        <v>149</v>
      </c>
      <c r="Q16" s="1176"/>
      <c r="R16" s="1176">
        <v>5</v>
      </c>
      <c r="S16" s="1176">
        <v>7</v>
      </c>
      <c r="T16" s="1176">
        <v>6</v>
      </c>
      <c r="U16" s="1176">
        <v>10</v>
      </c>
      <c r="V16" s="1175">
        <v>28</v>
      </c>
      <c r="W16" s="1176">
        <v>291</v>
      </c>
    </row>
    <row r="17" spans="1:23" s="1087" customFormat="1" ht="12" customHeight="1">
      <c r="A17" s="1132"/>
      <c r="B17" s="1133">
        <v>14</v>
      </c>
      <c r="C17" s="1090" t="s">
        <v>776</v>
      </c>
      <c r="D17" s="1175">
        <v>6</v>
      </c>
      <c r="E17" s="1175">
        <v>12</v>
      </c>
      <c r="F17" s="1175">
        <v>9</v>
      </c>
      <c r="G17" s="1175">
        <v>23</v>
      </c>
      <c r="H17" s="1175">
        <v>50</v>
      </c>
      <c r="I17" s="1175">
        <v>16</v>
      </c>
      <c r="J17" s="1175"/>
      <c r="K17" s="1176">
        <v>4</v>
      </c>
      <c r="L17" s="1176">
        <v>1</v>
      </c>
      <c r="M17" s="1176">
        <v>4</v>
      </c>
      <c r="N17" s="1176">
        <v>9</v>
      </c>
      <c r="O17" s="1175">
        <v>18</v>
      </c>
      <c r="P17" s="1176" t="s">
        <v>765</v>
      </c>
      <c r="Q17" s="1176"/>
      <c r="R17" s="1176">
        <v>2</v>
      </c>
      <c r="S17" s="1176">
        <v>11</v>
      </c>
      <c r="T17" s="1176">
        <v>5</v>
      </c>
      <c r="U17" s="1176">
        <v>14</v>
      </c>
      <c r="V17" s="1175">
        <v>32</v>
      </c>
      <c r="W17" s="1176">
        <v>16</v>
      </c>
    </row>
    <row r="18" spans="1:23" s="1087" customFormat="1" ht="12" customHeight="1">
      <c r="A18" s="1132"/>
      <c r="B18" s="1133">
        <v>15</v>
      </c>
      <c r="C18" s="1090" t="s">
        <v>777</v>
      </c>
      <c r="D18" s="1175">
        <v>4</v>
      </c>
      <c r="E18" s="1175">
        <v>0</v>
      </c>
      <c r="F18" s="1175">
        <v>4</v>
      </c>
      <c r="G18" s="1175">
        <v>5</v>
      </c>
      <c r="H18" s="1175">
        <v>13</v>
      </c>
      <c r="I18" s="1175">
        <v>113</v>
      </c>
      <c r="J18" s="1175"/>
      <c r="K18" s="1176">
        <v>0</v>
      </c>
      <c r="L18" s="1176">
        <v>0</v>
      </c>
      <c r="M18" s="1176">
        <v>0</v>
      </c>
      <c r="N18" s="1176">
        <v>2</v>
      </c>
      <c r="O18" s="1175">
        <v>2</v>
      </c>
      <c r="P18" s="1176">
        <v>32</v>
      </c>
      <c r="Q18" s="1176"/>
      <c r="R18" s="1176">
        <v>4</v>
      </c>
      <c r="S18" s="1176">
        <v>0</v>
      </c>
      <c r="T18" s="1176">
        <v>4</v>
      </c>
      <c r="U18" s="1176">
        <v>3</v>
      </c>
      <c r="V18" s="1175">
        <v>11</v>
      </c>
      <c r="W18" s="1176">
        <v>81</v>
      </c>
    </row>
    <row r="19" spans="1:23" s="1087" customFormat="1" ht="12" customHeight="1">
      <c r="A19" s="1132"/>
      <c r="B19" s="1133">
        <v>16</v>
      </c>
      <c r="C19" s="1090" t="s">
        <v>778</v>
      </c>
      <c r="D19" s="1175">
        <v>4</v>
      </c>
      <c r="E19" s="1175">
        <v>2</v>
      </c>
      <c r="F19" s="1175">
        <v>2</v>
      </c>
      <c r="G19" s="1175">
        <v>6</v>
      </c>
      <c r="H19" s="1175">
        <v>14</v>
      </c>
      <c r="I19" s="1175">
        <v>142</v>
      </c>
      <c r="J19" s="1175"/>
      <c r="K19" s="1176">
        <v>2</v>
      </c>
      <c r="L19" s="1176">
        <v>0</v>
      </c>
      <c r="M19" s="1176">
        <v>0</v>
      </c>
      <c r="N19" s="1176">
        <v>1</v>
      </c>
      <c r="O19" s="1175">
        <v>3</v>
      </c>
      <c r="P19" s="1176">
        <v>53</v>
      </c>
      <c r="Q19" s="1176"/>
      <c r="R19" s="1176">
        <v>2</v>
      </c>
      <c r="S19" s="1176">
        <v>2</v>
      </c>
      <c r="T19" s="1176">
        <v>2</v>
      </c>
      <c r="U19" s="1176">
        <v>5</v>
      </c>
      <c r="V19" s="1175">
        <v>11</v>
      </c>
      <c r="W19" s="1176">
        <v>89</v>
      </c>
    </row>
    <row r="20" spans="1:23" s="1087" customFormat="1" ht="12" customHeight="1">
      <c r="A20" s="1132"/>
      <c r="B20" s="1133">
        <v>17</v>
      </c>
      <c r="C20" s="1090" t="s">
        <v>779</v>
      </c>
      <c r="D20" s="1178" t="s">
        <v>292</v>
      </c>
      <c r="E20" s="1178" t="s">
        <v>292</v>
      </c>
      <c r="F20" s="1178" t="s">
        <v>292</v>
      </c>
      <c r="G20" s="1178" t="s">
        <v>292</v>
      </c>
      <c r="H20" s="1200" t="s">
        <v>292</v>
      </c>
      <c r="I20" s="1178" t="s">
        <v>292</v>
      </c>
      <c r="J20" s="1176"/>
      <c r="K20" s="1178" t="s">
        <v>292</v>
      </c>
      <c r="L20" s="1178" t="s">
        <v>292</v>
      </c>
      <c r="M20" s="1178" t="s">
        <v>292</v>
      </c>
      <c r="N20" s="1178" t="s">
        <v>292</v>
      </c>
      <c r="O20" s="1177" t="s">
        <v>292</v>
      </c>
      <c r="P20" s="1178" t="s">
        <v>292</v>
      </c>
      <c r="Q20" s="1178" t="s">
        <v>292</v>
      </c>
      <c r="R20" s="1178" t="s">
        <v>292</v>
      </c>
      <c r="S20" s="1178" t="s">
        <v>292</v>
      </c>
      <c r="T20" s="1178" t="s">
        <v>292</v>
      </c>
      <c r="U20" s="1178" t="s">
        <v>292</v>
      </c>
      <c r="V20" s="1177" t="s">
        <v>292</v>
      </c>
      <c r="W20" s="1178" t="s">
        <v>292</v>
      </c>
    </row>
    <row r="21" spans="1:23" s="1087" customFormat="1" ht="12" customHeight="1">
      <c r="A21" s="1132"/>
      <c r="B21" s="1133">
        <v>18</v>
      </c>
      <c r="C21" s="1090" t="s">
        <v>780</v>
      </c>
      <c r="D21" s="1175">
        <v>5</v>
      </c>
      <c r="E21" s="1175">
        <v>0</v>
      </c>
      <c r="F21" s="1175">
        <v>9</v>
      </c>
      <c r="G21" s="1175">
        <v>9</v>
      </c>
      <c r="H21" s="1175">
        <v>23</v>
      </c>
      <c r="I21" s="1175" t="s">
        <v>808</v>
      </c>
      <c r="J21" s="1175"/>
      <c r="K21" s="1176">
        <v>2</v>
      </c>
      <c r="L21" s="1176">
        <v>0</v>
      </c>
      <c r="M21" s="1176">
        <v>2</v>
      </c>
      <c r="N21" s="1176">
        <v>3</v>
      </c>
      <c r="O21" s="1175">
        <v>7</v>
      </c>
      <c r="P21" s="1176" t="s">
        <v>808</v>
      </c>
      <c r="Q21" s="1176"/>
      <c r="R21" s="1176">
        <v>3</v>
      </c>
      <c r="S21" s="1176">
        <v>0</v>
      </c>
      <c r="T21" s="1176">
        <v>7</v>
      </c>
      <c r="U21" s="1176">
        <v>6</v>
      </c>
      <c r="V21" s="1175">
        <v>16</v>
      </c>
      <c r="W21" s="1176" t="s">
        <v>808</v>
      </c>
    </row>
    <row r="22" spans="1:23" s="1087" customFormat="1" ht="12" customHeight="1">
      <c r="A22" s="1132"/>
      <c r="B22" s="1133">
        <v>19</v>
      </c>
      <c r="C22" s="1090" t="s">
        <v>781</v>
      </c>
      <c r="D22" s="1175">
        <v>22</v>
      </c>
      <c r="E22" s="1175">
        <v>21</v>
      </c>
      <c r="F22" s="1175">
        <v>31</v>
      </c>
      <c r="G22" s="1175">
        <v>46</v>
      </c>
      <c r="H22" s="1175">
        <v>120</v>
      </c>
      <c r="I22" s="1175">
        <v>10</v>
      </c>
      <c r="J22" s="1175"/>
      <c r="K22" s="1176">
        <v>6</v>
      </c>
      <c r="L22" s="1176">
        <v>6</v>
      </c>
      <c r="M22" s="1176">
        <v>15</v>
      </c>
      <c r="N22" s="1176">
        <v>24</v>
      </c>
      <c r="O22" s="1175">
        <v>51</v>
      </c>
      <c r="P22" s="1176">
        <v>4</v>
      </c>
      <c r="Q22" s="1176"/>
      <c r="R22" s="1176">
        <v>16</v>
      </c>
      <c r="S22" s="1176">
        <v>15</v>
      </c>
      <c r="T22" s="1176">
        <v>16</v>
      </c>
      <c r="U22" s="1176">
        <v>22</v>
      </c>
      <c r="V22" s="1175">
        <v>69</v>
      </c>
      <c r="W22" s="1176">
        <v>6</v>
      </c>
    </row>
    <row r="23" spans="1:23" s="1087" customFormat="1" ht="12" customHeight="1">
      <c r="A23" s="1132"/>
      <c r="B23" s="1133">
        <v>20</v>
      </c>
      <c r="C23" s="1090" t="s">
        <v>782</v>
      </c>
      <c r="D23" s="1175">
        <v>1</v>
      </c>
      <c r="E23" s="1175">
        <v>0</v>
      </c>
      <c r="F23" s="1175">
        <v>6</v>
      </c>
      <c r="G23" s="1175">
        <v>0</v>
      </c>
      <c r="H23" s="1175">
        <v>7</v>
      </c>
      <c r="I23" s="1175">
        <v>7</v>
      </c>
      <c r="J23" s="1175"/>
      <c r="K23" s="1176">
        <v>0</v>
      </c>
      <c r="L23" s="1176">
        <v>0</v>
      </c>
      <c r="M23" s="1176">
        <v>1</v>
      </c>
      <c r="N23" s="1176">
        <v>0</v>
      </c>
      <c r="O23" s="1175">
        <v>1</v>
      </c>
      <c r="P23" s="1176">
        <v>4</v>
      </c>
      <c r="Q23" s="1176"/>
      <c r="R23" s="1176">
        <v>1</v>
      </c>
      <c r="S23" s="1176">
        <v>0</v>
      </c>
      <c r="T23" s="1176">
        <v>5</v>
      </c>
      <c r="U23" s="1176">
        <v>0</v>
      </c>
      <c r="V23" s="1175">
        <v>6</v>
      </c>
      <c r="W23" s="1176">
        <v>3</v>
      </c>
    </row>
    <row r="24" spans="1:23" s="1087" customFormat="1" ht="12" customHeight="1">
      <c r="A24" s="1132"/>
      <c r="B24" s="1133">
        <v>21</v>
      </c>
      <c r="C24" s="1090" t="s">
        <v>783</v>
      </c>
      <c r="D24" s="1175">
        <v>35</v>
      </c>
      <c r="E24" s="1175">
        <v>9</v>
      </c>
      <c r="F24" s="1175">
        <v>16</v>
      </c>
      <c r="G24" s="1175">
        <v>6</v>
      </c>
      <c r="H24" s="1175">
        <v>66</v>
      </c>
      <c r="I24" s="1175" t="s">
        <v>808</v>
      </c>
      <c r="J24" s="1175"/>
      <c r="K24" s="1176">
        <v>11</v>
      </c>
      <c r="L24" s="1176">
        <v>1</v>
      </c>
      <c r="M24" s="1176">
        <v>3</v>
      </c>
      <c r="N24" s="1176">
        <v>4</v>
      </c>
      <c r="O24" s="1175">
        <v>19</v>
      </c>
      <c r="P24" s="1176" t="s">
        <v>808</v>
      </c>
      <c r="Q24" s="1176"/>
      <c r="R24" s="1176">
        <v>24</v>
      </c>
      <c r="S24" s="1176">
        <v>8</v>
      </c>
      <c r="T24" s="1176">
        <v>13</v>
      </c>
      <c r="U24" s="1176">
        <v>2</v>
      </c>
      <c r="V24" s="1175">
        <v>47</v>
      </c>
      <c r="W24" s="1176" t="s">
        <v>808</v>
      </c>
    </row>
    <row r="25" spans="1:23" s="1087" customFormat="1" ht="12" customHeight="1">
      <c r="A25" s="1132"/>
      <c r="B25" s="1133">
        <v>22</v>
      </c>
      <c r="C25" s="1090" t="s">
        <v>784</v>
      </c>
      <c r="D25" s="1177" t="s">
        <v>292</v>
      </c>
      <c r="E25" s="1177" t="s">
        <v>292</v>
      </c>
      <c r="F25" s="1177" t="s">
        <v>292</v>
      </c>
      <c r="G25" s="1177" t="s">
        <v>292</v>
      </c>
      <c r="H25" s="1177" t="s">
        <v>292</v>
      </c>
      <c r="I25" s="1177" t="s">
        <v>292</v>
      </c>
      <c r="J25" s="1175"/>
      <c r="K25" s="1178" t="s">
        <v>292</v>
      </c>
      <c r="L25" s="1178" t="s">
        <v>292</v>
      </c>
      <c r="M25" s="1178" t="s">
        <v>292</v>
      </c>
      <c r="N25" s="1178" t="s">
        <v>292</v>
      </c>
      <c r="O25" s="1177" t="s">
        <v>292</v>
      </c>
      <c r="P25" s="1178" t="s">
        <v>292</v>
      </c>
      <c r="Q25" s="1176"/>
      <c r="R25" s="1178" t="s">
        <v>292</v>
      </c>
      <c r="S25" s="1178" t="s">
        <v>292</v>
      </c>
      <c r="T25" s="1178" t="s">
        <v>292</v>
      </c>
      <c r="U25" s="1178" t="s">
        <v>292</v>
      </c>
      <c r="V25" s="1177" t="s">
        <v>292</v>
      </c>
      <c r="W25" s="1178" t="s">
        <v>292</v>
      </c>
    </row>
    <row r="26" spans="1:23" s="1087" customFormat="1" ht="12" customHeight="1">
      <c r="A26" s="1132"/>
      <c r="B26" s="1133">
        <v>23</v>
      </c>
      <c r="C26" s="1090" t="s">
        <v>785</v>
      </c>
      <c r="D26" s="1175">
        <v>81</v>
      </c>
      <c r="E26" s="1175">
        <v>51</v>
      </c>
      <c r="F26" s="1175">
        <v>31</v>
      </c>
      <c r="G26" s="1175">
        <v>5</v>
      </c>
      <c r="H26" s="1175">
        <v>168</v>
      </c>
      <c r="I26" s="1175" t="s">
        <v>808</v>
      </c>
      <c r="J26" s="1175"/>
      <c r="K26" s="1176">
        <v>28</v>
      </c>
      <c r="L26" s="1176">
        <v>19</v>
      </c>
      <c r="M26" s="1176">
        <v>11</v>
      </c>
      <c r="N26" s="1176">
        <v>2</v>
      </c>
      <c r="O26" s="1175">
        <v>60</v>
      </c>
      <c r="P26" s="1176" t="s">
        <v>808</v>
      </c>
      <c r="Q26" s="1176"/>
      <c r="R26" s="1176">
        <v>53</v>
      </c>
      <c r="S26" s="1176">
        <v>32</v>
      </c>
      <c r="T26" s="1176">
        <v>20</v>
      </c>
      <c r="U26" s="1176">
        <v>3</v>
      </c>
      <c r="V26" s="1175">
        <v>108</v>
      </c>
      <c r="W26" s="1176" t="s">
        <v>808</v>
      </c>
    </row>
    <row r="27" spans="1:23" s="1087" customFormat="1" ht="12" customHeight="1">
      <c r="A27" s="1132"/>
      <c r="B27" s="1133">
        <v>24</v>
      </c>
      <c r="C27" s="1090" t="s">
        <v>786</v>
      </c>
      <c r="D27" s="1175">
        <v>4</v>
      </c>
      <c r="E27" s="1175">
        <v>6</v>
      </c>
      <c r="F27" s="1175">
        <v>3</v>
      </c>
      <c r="G27" s="1175">
        <v>2</v>
      </c>
      <c r="H27" s="1175">
        <v>15</v>
      </c>
      <c r="I27" s="1175" t="s">
        <v>767</v>
      </c>
      <c r="J27" s="1175"/>
      <c r="K27" s="1176">
        <v>1</v>
      </c>
      <c r="L27" s="1176">
        <v>3</v>
      </c>
      <c r="M27" s="1176">
        <v>0</v>
      </c>
      <c r="N27" s="1176">
        <v>0</v>
      </c>
      <c r="O27" s="1175">
        <v>4</v>
      </c>
      <c r="P27" s="1176" t="s">
        <v>767</v>
      </c>
      <c r="Q27" s="1176"/>
      <c r="R27" s="1176">
        <v>3</v>
      </c>
      <c r="S27" s="1176">
        <v>3</v>
      </c>
      <c r="T27" s="1176">
        <v>3</v>
      </c>
      <c r="U27" s="1176">
        <v>2</v>
      </c>
      <c r="V27" s="1175">
        <v>11</v>
      </c>
      <c r="W27" s="1176" t="s">
        <v>767</v>
      </c>
    </row>
    <row r="28" spans="1:23" s="1087" customFormat="1" ht="12" customHeight="1">
      <c r="A28" s="1132"/>
      <c r="B28" s="1133">
        <v>25</v>
      </c>
      <c r="C28" s="1090" t="s">
        <v>787</v>
      </c>
      <c r="D28" s="1175">
        <v>14</v>
      </c>
      <c r="E28" s="1175">
        <v>11</v>
      </c>
      <c r="F28" s="1175">
        <v>14</v>
      </c>
      <c r="G28" s="1175">
        <v>13</v>
      </c>
      <c r="H28" s="1175">
        <v>52</v>
      </c>
      <c r="I28" s="1175" t="s">
        <v>767</v>
      </c>
      <c r="J28" s="1175"/>
      <c r="K28" s="1176">
        <v>4</v>
      </c>
      <c r="L28" s="1176">
        <v>5</v>
      </c>
      <c r="M28" s="1176">
        <v>6</v>
      </c>
      <c r="N28" s="1176">
        <v>5</v>
      </c>
      <c r="O28" s="1175">
        <v>20</v>
      </c>
      <c r="P28" s="1176" t="s">
        <v>767</v>
      </c>
      <c r="Q28" s="1176"/>
      <c r="R28" s="1176">
        <v>10</v>
      </c>
      <c r="S28" s="1176">
        <v>6</v>
      </c>
      <c r="T28" s="1176">
        <v>8</v>
      </c>
      <c r="U28" s="1176">
        <v>8</v>
      </c>
      <c r="V28" s="1175">
        <v>32</v>
      </c>
      <c r="W28" s="1176" t="s">
        <v>767</v>
      </c>
    </row>
    <row r="29" spans="1:23" s="1087" customFormat="1" ht="12" customHeight="1">
      <c r="A29" s="1132"/>
      <c r="B29" s="1133">
        <v>26</v>
      </c>
      <c r="C29" s="1090" t="s">
        <v>788</v>
      </c>
      <c r="D29" s="1175">
        <v>0</v>
      </c>
      <c r="E29" s="1175">
        <v>0</v>
      </c>
      <c r="F29" s="1175">
        <v>3</v>
      </c>
      <c r="G29" s="1175">
        <v>3</v>
      </c>
      <c r="H29" s="1175">
        <v>6</v>
      </c>
      <c r="I29" s="1175" t="s">
        <v>763</v>
      </c>
      <c r="J29" s="1175"/>
      <c r="K29" s="1176">
        <v>0</v>
      </c>
      <c r="L29" s="1176">
        <v>0</v>
      </c>
      <c r="M29" s="1176">
        <v>2</v>
      </c>
      <c r="N29" s="1176">
        <v>0</v>
      </c>
      <c r="O29" s="1175">
        <v>2</v>
      </c>
      <c r="P29" s="1176" t="s">
        <v>763</v>
      </c>
      <c r="Q29" s="1176"/>
      <c r="R29" s="1176">
        <v>0</v>
      </c>
      <c r="S29" s="1176">
        <v>0</v>
      </c>
      <c r="T29" s="1176">
        <v>1</v>
      </c>
      <c r="U29" s="1176">
        <v>3</v>
      </c>
      <c r="V29" s="1175">
        <v>4</v>
      </c>
      <c r="W29" s="1176" t="s">
        <v>763</v>
      </c>
    </row>
    <row r="30" spans="1:23" s="1087" customFormat="1" ht="12" customHeight="1">
      <c r="A30" s="1132"/>
      <c r="B30" s="1133">
        <v>27</v>
      </c>
      <c r="C30" s="1090" t="s">
        <v>789</v>
      </c>
      <c r="D30" s="1175">
        <v>51</v>
      </c>
      <c r="E30" s="1175">
        <v>16</v>
      </c>
      <c r="F30" s="1175">
        <v>22</v>
      </c>
      <c r="G30" s="1175">
        <v>15</v>
      </c>
      <c r="H30" s="1175">
        <v>104</v>
      </c>
      <c r="I30" s="1175" t="s">
        <v>808</v>
      </c>
      <c r="J30" s="1175"/>
      <c r="K30" s="1176">
        <v>17</v>
      </c>
      <c r="L30" s="1176">
        <v>1</v>
      </c>
      <c r="M30" s="1176">
        <v>0</v>
      </c>
      <c r="N30" s="1176">
        <v>7</v>
      </c>
      <c r="O30" s="1175">
        <v>25</v>
      </c>
      <c r="P30" s="1176" t="s">
        <v>808</v>
      </c>
      <c r="Q30" s="1176"/>
      <c r="R30" s="1176">
        <v>34</v>
      </c>
      <c r="S30" s="1176">
        <v>15</v>
      </c>
      <c r="T30" s="1176">
        <v>22</v>
      </c>
      <c r="U30" s="1176">
        <v>8</v>
      </c>
      <c r="V30" s="1175">
        <v>79</v>
      </c>
      <c r="W30" s="1176" t="s">
        <v>808</v>
      </c>
    </row>
    <row r="31" spans="1:23" s="1087" customFormat="1" ht="12" customHeight="1">
      <c r="A31" s="1132"/>
      <c r="B31" s="1133">
        <v>28</v>
      </c>
      <c r="C31" s="1090" t="s">
        <v>791</v>
      </c>
      <c r="D31" s="1175">
        <v>25</v>
      </c>
      <c r="E31" s="1175">
        <v>7</v>
      </c>
      <c r="F31" s="1175">
        <v>4</v>
      </c>
      <c r="G31" s="1175">
        <v>0</v>
      </c>
      <c r="H31" s="1175">
        <v>36</v>
      </c>
      <c r="I31" s="1175" t="s">
        <v>808</v>
      </c>
      <c r="J31" s="1175"/>
      <c r="K31" s="1176">
        <v>8</v>
      </c>
      <c r="L31" s="1176">
        <v>1</v>
      </c>
      <c r="M31" s="1176">
        <v>2</v>
      </c>
      <c r="N31" s="1176">
        <v>0</v>
      </c>
      <c r="O31" s="1175">
        <v>11</v>
      </c>
      <c r="P31" s="1176" t="s">
        <v>808</v>
      </c>
      <c r="Q31" s="1176"/>
      <c r="R31" s="1176">
        <v>17</v>
      </c>
      <c r="S31" s="1176">
        <v>6</v>
      </c>
      <c r="T31" s="1176">
        <v>2</v>
      </c>
      <c r="U31" s="1176">
        <v>0</v>
      </c>
      <c r="V31" s="1175">
        <v>25</v>
      </c>
      <c r="W31" s="1176" t="s">
        <v>808</v>
      </c>
    </row>
    <row r="32" spans="1:23" s="1087" customFormat="1" ht="12" customHeight="1">
      <c r="A32" s="1132"/>
      <c r="B32" s="1133">
        <v>29</v>
      </c>
      <c r="C32" s="1090" t="s">
        <v>792</v>
      </c>
      <c r="D32" s="1175">
        <v>33</v>
      </c>
      <c r="E32" s="1175">
        <v>28</v>
      </c>
      <c r="F32" s="1175">
        <v>15</v>
      </c>
      <c r="G32" s="1175">
        <v>19</v>
      </c>
      <c r="H32" s="1175">
        <v>95</v>
      </c>
      <c r="I32" s="1175" t="s">
        <v>808</v>
      </c>
      <c r="J32" s="1175"/>
      <c r="K32" s="1176">
        <v>12</v>
      </c>
      <c r="L32" s="1176">
        <v>6</v>
      </c>
      <c r="M32" s="1176">
        <v>5</v>
      </c>
      <c r="N32" s="1176">
        <v>10</v>
      </c>
      <c r="O32" s="1175">
        <v>33</v>
      </c>
      <c r="P32" s="1176" t="s">
        <v>808</v>
      </c>
      <c r="Q32" s="1176"/>
      <c r="R32" s="1176">
        <v>21</v>
      </c>
      <c r="S32" s="1176">
        <v>22</v>
      </c>
      <c r="T32" s="1176">
        <v>10</v>
      </c>
      <c r="U32" s="1176">
        <v>9</v>
      </c>
      <c r="V32" s="1175">
        <v>62</v>
      </c>
      <c r="W32" s="1176" t="s">
        <v>808</v>
      </c>
    </row>
    <row r="33" spans="1:23" s="1087" customFormat="1" ht="12" customHeight="1">
      <c r="A33" s="1132"/>
      <c r="B33" s="1133">
        <v>30</v>
      </c>
      <c r="C33" s="1090" t="s">
        <v>793</v>
      </c>
      <c r="D33" s="1175">
        <v>33</v>
      </c>
      <c r="E33" s="1175">
        <v>25</v>
      </c>
      <c r="F33" s="1175">
        <v>21</v>
      </c>
      <c r="G33" s="1175">
        <v>0</v>
      </c>
      <c r="H33" s="1175">
        <v>79</v>
      </c>
      <c r="I33" s="1175" t="s">
        <v>808</v>
      </c>
      <c r="J33" s="1175"/>
      <c r="K33" s="1176">
        <v>6</v>
      </c>
      <c r="L33" s="1176">
        <v>7</v>
      </c>
      <c r="M33" s="1176">
        <v>9</v>
      </c>
      <c r="N33" s="1176">
        <v>0</v>
      </c>
      <c r="O33" s="1175">
        <v>22</v>
      </c>
      <c r="P33" s="1176" t="s">
        <v>808</v>
      </c>
      <c r="Q33" s="1176"/>
      <c r="R33" s="1176">
        <v>27</v>
      </c>
      <c r="S33" s="1176">
        <v>18</v>
      </c>
      <c r="T33" s="1176">
        <v>12</v>
      </c>
      <c r="U33" s="1176">
        <v>0</v>
      </c>
      <c r="V33" s="1175">
        <v>57</v>
      </c>
      <c r="W33" s="1176" t="s">
        <v>808</v>
      </c>
    </row>
    <row r="34" spans="1:23" s="1087" customFormat="1" ht="12" customHeight="1">
      <c r="A34" s="1132"/>
      <c r="B34" s="1133">
        <v>31</v>
      </c>
      <c r="C34" s="1090" t="s">
        <v>794</v>
      </c>
      <c r="D34" s="1175">
        <v>4</v>
      </c>
      <c r="E34" s="1175">
        <v>9</v>
      </c>
      <c r="F34" s="1175">
        <v>1</v>
      </c>
      <c r="G34" s="1175">
        <v>0</v>
      </c>
      <c r="H34" s="1175">
        <v>14</v>
      </c>
      <c r="I34" s="1175">
        <v>15</v>
      </c>
      <c r="J34" s="1175"/>
      <c r="K34" s="1176">
        <v>3</v>
      </c>
      <c r="L34" s="1176">
        <v>2</v>
      </c>
      <c r="M34" s="1176">
        <v>0</v>
      </c>
      <c r="N34" s="1176">
        <v>0</v>
      </c>
      <c r="O34" s="1175">
        <v>5</v>
      </c>
      <c r="P34" s="1176">
        <v>0</v>
      </c>
      <c r="Q34" s="1176"/>
      <c r="R34" s="1176">
        <v>1</v>
      </c>
      <c r="S34" s="1176">
        <v>7</v>
      </c>
      <c r="T34" s="1176">
        <v>1</v>
      </c>
      <c r="U34" s="1176">
        <v>0</v>
      </c>
      <c r="V34" s="1175">
        <v>9</v>
      </c>
      <c r="W34" s="1176">
        <v>15</v>
      </c>
    </row>
    <row r="35" spans="1:23" s="1087" customFormat="1" ht="12" customHeight="1">
      <c r="A35" s="1132"/>
      <c r="B35" s="1133">
        <v>32</v>
      </c>
      <c r="C35" s="1090" t="s">
        <v>795</v>
      </c>
      <c r="D35" s="1175">
        <v>20</v>
      </c>
      <c r="E35" s="1175">
        <v>8</v>
      </c>
      <c r="F35" s="1175">
        <v>21</v>
      </c>
      <c r="G35" s="1175">
        <v>16</v>
      </c>
      <c r="H35" s="1175">
        <v>65</v>
      </c>
      <c r="I35" s="1175" t="s">
        <v>767</v>
      </c>
      <c r="J35" s="1175"/>
      <c r="K35" s="1176">
        <v>6</v>
      </c>
      <c r="L35" s="1176">
        <v>3</v>
      </c>
      <c r="M35" s="1176">
        <v>11</v>
      </c>
      <c r="N35" s="1176">
        <v>4</v>
      </c>
      <c r="O35" s="1175">
        <v>24</v>
      </c>
      <c r="P35" s="1176" t="s">
        <v>767</v>
      </c>
      <c r="Q35" s="1176"/>
      <c r="R35" s="1176">
        <v>14</v>
      </c>
      <c r="S35" s="1176">
        <v>5</v>
      </c>
      <c r="T35" s="1176">
        <v>10</v>
      </c>
      <c r="U35" s="1176">
        <v>12</v>
      </c>
      <c r="V35" s="1175">
        <v>41</v>
      </c>
      <c r="W35" s="1176" t="s">
        <v>767</v>
      </c>
    </row>
    <row r="36" spans="1:23" s="1087" customFormat="1" ht="13.5" customHeight="1" thickBot="1">
      <c r="A36" s="1132"/>
      <c r="B36" s="1136">
        <v>33</v>
      </c>
      <c r="C36" s="1095" t="s">
        <v>796</v>
      </c>
      <c r="D36" s="1179" t="s">
        <v>25</v>
      </c>
      <c r="E36" s="1179">
        <v>0</v>
      </c>
      <c r="F36" s="1179" t="s">
        <v>25</v>
      </c>
      <c r="G36" s="1179" t="s">
        <v>25</v>
      </c>
      <c r="H36" s="1179">
        <v>0</v>
      </c>
      <c r="I36" s="1179">
        <v>2</v>
      </c>
      <c r="J36" s="1179"/>
      <c r="K36" s="1180" t="s">
        <v>25</v>
      </c>
      <c r="L36" s="1180" t="s">
        <v>25</v>
      </c>
      <c r="M36" s="1180" t="s">
        <v>25</v>
      </c>
      <c r="N36" s="1180" t="s">
        <v>25</v>
      </c>
      <c r="O36" s="1179" t="s">
        <v>25</v>
      </c>
      <c r="P36" s="1180">
        <v>0</v>
      </c>
      <c r="Q36" s="1180"/>
      <c r="R36" s="1180" t="s">
        <v>25</v>
      </c>
      <c r="S36" s="1180">
        <v>0</v>
      </c>
      <c r="T36" s="1180" t="s">
        <v>25</v>
      </c>
      <c r="U36" s="1180" t="s">
        <v>25</v>
      </c>
      <c r="V36" s="1179">
        <v>0</v>
      </c>
      <c r="W36" s="1180">
        <v>2</v>
      </c>
    </row>
    <row r="37" spans="1:23" s="1093" customFormat="1" ht="15.75" customHeight="1" thickBot="1">
      <c r="A37" s="1132"/>
      <c r="B37" s="1139"/>
      <c r="C37" s="1140" t="s">
        <v>797</v>
      </c>
      <c r="D37" s="1181">
        <f>SUM(D4:D36)</f>
        <v>424</v>
      </c>
      <c r="E37" s="1181">
        <f>SUM(E4:E36)</f>
        <v>286</v>
      </c>
      <c r="F37" s="1181">
        <f>SUM(F4:F36)</f>
        <v>315</v>
      </c>
      <c r="G37" s="1181">
        <f>SUM(G4:G36)</f>
        <v>373</v>
      </c>
      <c r="H37" s="1181">
        <f>SUM(H4:H36)</f>
        <v>1398</v>
      </c>
      <c r="I37" s="1181" t="s">
        <v>767</v>
      </c>
      <c r="J37" s="1181"/>
      <c r="K37" s="1181">
        <f>SUM(K4:K36)</f>
        <v>137</v>
      </c>
      <c r="L37" s="1181">
        <f>SUM(L4:L36)</f>
        <v>78</v>
      </c>
      <c r="M37" s="1181">
        <f>SUM(M4:M36)</f>
        <v>105</v>
      </c>
      <c r="N37" s="1181">
        <f>SUM(N4:N36)</f>
        <v>147</v>
      </c>
      <c r="O37" s="1181">
        <f>SUM(O4:O36)</f>
        <v>467</v>
      </c>
      <c r="P37" s="1181" t="s">
        <v>767</v>
      </c>
      <c r="Q37" s="1181"/>
      <c r="R37" s="1181">
        <f>SUM(R4:R36)</f>
        <v>287</v>
      </c>
      <c r="S37" s="1181">
        <f>SUM(S4:S36)</f>
        <v>208</v>
      </c>
      <c r="T37" s="1181">
        <f>SUM(T4:T36)</f>
        <v>210</v>
      </c>
      <c r="U37" s="1181">
        <f>SUM(U4:U36)</f>
        <v>226</v>
      </c>
      <c r="V37" s="1181">
        <f>SUM(V4:V36)</f>
        <v>931</v>
      </c>
      <c r="W37" s="1181" t="s">
        <v>767</v>
      </c>
    </row>
    <row r="38" spans="1:23" s="1093" customFormat="1" ht="12" customHeight="1">
      <c r="A38" s="1132"/>
      <c r="B38" s="1142">
        <v>34</v>
      </c>
      <c r="C38" s="1143" t="s">
        <v>798</v>
      </c>
      <c r="D38" s="1201" t="s">
        <v>292</v>
      </c>
      <c r="E38" s="1201" t="s">
        <v>292</v>
      </c>
      <c r="F38" s="1201" t="s">
        <v>292</v>
      </c>
      <c r="G38" s="1201" t="s">
        <v>292</v>
      </c>
      <c r="H38" s="1201" t="s">
        <v>292</v>
      </c>
      <c r="I38" s="1201" t="s">
        <v>292</v>
      </c>
      <c r="J38" s="1182"/>
      <c r="K38" s="1202" t="s">
        <v>292</v>
      </c>
      <c r="L38" s="1202" t="s">
        <v>292</v>
      </c>
      <c r="M38" s="1202" t="s">
        <v>292</v>
      </c>
      <c r="N38" s="1202" t="s">
        <v>292</v>
      </c>
      <c r="O38" s="1201" t="s">
        <v>292</v>
      </c>
      <c r="P38" s="1202" t="s">
        <v>292</v>
      </c>
      <c r="Q38" s="1183"/>
      <c r="R38" s="1202" t="s">
        <v>292</v>
      </c>
      <c r="S38" s="1202" t="s">
        <v>292</v>
      </c>
      <c r="T38" s="1202" t="s">
        <v>292</v>
      </c>
      <c r="U38" s="1202" t="s">
        <v>292</v>
      </c>
      <c r="V38" s="1201" t="s">
        <v>292</v>
      </c>
      <c r="W38" s="1202" t="s">
        <v>292</v>
      </c>
    </row>
    <row r="39" spans="1:23" s="1093" customFormat="1" ht="12" customHeight="1" thickBot="1">
      <c r="A39" s="1132"/>
      <c r="B39" s="1146">
        <v>35</v>
      </c>
      <c r="C39" s="1147" t="s">
        <v>30</v>
      </c>
      <c r="D39" s="1184">
        <v>216</v>
      </c>
      <c r="E39" s="1184">
        <v>199</v>
      </c>
      <c r="F39" s="1184">
        <v>169</v>
      </c>
      <c r="G39" s="1184">
        <v>189</v>
      </c>
      <c r="H39" s="1184">
        <v>773</v>
      </c>
      <c r="I39" s="1184">
        <v>700</v>
      </c>
      <c r="J39" s="1184"/>
      <c r="K39" s="1185">
        <v>91</v>
      </c>
      <c r="L39" s="1185">
        <v>73</v>
      </c>
      <c r="M39" s="1185">
        <v>55</v>
      </c>
      <c r="N39" s="1185">
        <v>77</v>
      </c>
      <c r="O39" s="1184">
        <v>296</v>
      </c>
      <c r="P39" s="1185">
        <v>238</v>
      </c>
      <c r="Q39" s="1185"/>
      <c r="R39" s="1185">
        <v>125</v>
      </c>
      <c r="S39" s="1185">
        <v>126</v>
      </c>
      <c r="T39" s="1185">
        <v>114</v>
      </c>
      <c r="U39" s="1185">
        <v>112</v>
      </c>
      <c r="V39" s="1184">
        <v>477</v>
      </c>
      <c r="W39" s="1185">
        <v>462</v>
      </c>
    </row>
    <row r="40" spans="1:23" s="1093" customFormat="1" ht="18" customHeight="1" thickBot="1" thickTop="1">
      <c r="A40" s="1132"/>
      <c r="B40" s="1150"/>
      <c r="C40" s="1150" t="s">
        <v>799</v>
      </c>
      <c r="D40" s="1186">
        <f>SUM(D37:D39)</f>
        <v>640</v>
      </c>
      <c r="E40" s="1186">
        <f>SUM(E37:E39)</f>
        <v>485</v>
      </c>
      <c r="F40" s="1186">
        <f>SUM(F37:F39)</f>
        <v>484</v>
      </c>
      <c r="G40" s="1186">
        <f>SUM(G37:G39)</f>
        <v>562</v>
      </c>
      <c r="H40" s="1186">
        <f>SUM(H37:H39)</f>
        <v>2171</v>
      </c>
      <c r="I40" s="1186" t="s">
        <v>767</v>
      </c>
      <c r="J40" s="1186"/>
      <c r="K40" s="1186">
        <f>SUM(K37:K39)</f>
        <v>228</v>
      </c>
      <c r="L40" s="1186">
        <f>SUM(L37:L39)</f>
        <v>151</v>
      </c>
      <c r="M40" s="1186">
        <f>SUM(M37:M39)</f>
        <v>160</v>
      </c>
      <c r="N40" s="1186">
        <f>SUM(N37:N39)</f>
        <v>224</v>
      </c>
      <c r="O40" s="1186">
        <f>SUM(O37:O39)</f>
        <v>763</v>
      </c>
      <c r="P40" s="1186" t="s">
        <v>767</v>
      </c>
      <c r="Q40" s="1186"/>
      <c r="R40" s="1186">
        <f>SUM(R37:R39)</f>
        <v>412</v>
      </c>
      <c r="S40" s="1186">
        <f>SUM(S37:S39)</f>
        <v>334</v>
      </c>
      <c r="T40" s="1186">
        <f>SUM(T37:T39)</f>
        <v>324</v>
      </c>
      <c r="U40" s="1186">
        <f>SUM(U37:U39)</f>
        <v>338</v>
      </c>
      <c r="V40" s="1186">
        <f>SUM(V37:V39)</f>
        <v>1408</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spans="2:23" s="1087" customFormat="1" ht="12" customHeight="1">
      <c r="B42" s="1108" t="s">
        <v>812</v>
      </c>
      <c r="C42" s="1132"/>
      <c r="D42" s="1203"/>
      <c r="E42" s="1204"/>
      <c r="F42" s="1205"/>
      <c r="G42" s="1205"/>
      <c r="H42" s="1205"/>
      <c r="I42" s="1205"/>
      <c r="J42" s="1205"/>
      <c r="K42" s="1204"/>
      <c r="L42" s="1205"/>
      <c r="M42" s="1205"/>
      <c r="N42" s="1132"/>
      <c r="O42" s="1132"/>
      <c r="P42" s="1132"/>
      <c r="Q42" s="1132"/>
      <c r="R42" s="1132"/>
      <c r="S42" s="1132"/>
      <c r="T42" s="1132"/>
      <c r="U42" s="1132"/>
      <c r="V42" s="1132"/>
      <c r="W42" s="1132"/>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815</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v>0</v>
      </c>
      <c r="E4" s="1173">
        <v>1</v>
      </c>
      <c r="F4" s="1173">
        <v>1</v>
      </c>
      <c r="G4" s="1173">
        <v>0</v>
      </c>
      <c r="H4" s="1173">
        <v>2</v>
      </c>
      <c r="I4" s="1173">
        <v>5</v>
      </c>
      <c r="J4" s="1173"/>
      <c r="K4" s="1174">
        <v>0</v>
      </c>
      <c r="L4" s="1174">
        <v>1</v>
      </c>
      <c r="M4" s="1174">
        <v>1</v>
      </c>
      <c r="N4" s="1174">
        <v>0</v>
      </c>
      <c r="O4" s="1173">
        <v>2</v>
      </c>
      <c r="P4" s="1174">
        <v>1</v>
      </c>
      <c r="Q4" s="1174"/>
      <c r="R4" s="1174">
        <v>0</v>
      </c>
      <c r="S4" s="1174">
        <v>0</v>
      </c>
      <c r="T4" s="1174">
        <v>0</v>
      </c>
      <c r="U4" s="1174">
        <v>0</v>
      </c>
      <c r="V4" s="1173">
        <v>0</v>
      </c>
      <c r="W4" s="1174">
        <v>4</v>
      </c>
    </row>
    <row r="5" spans="1:23" s="1093" customFormat="1" ht="12" customHeight="1">
      <c r="A5" s="1132"/>
      <c r="B5" s="1133">
        <v>2</v>
      </c>
      <c r="C5" s="1090" t="s">
        <v>759</v>
      </c>
      <c r="D5" s="1175">
        <v>0</v>
      </c>
      <c r="E5" s="1175">
        <v>0</v>
      </c>
      <c r="F5" s="1175">
        <v>0</v>
      </c>
      <c r="G5" s="1175">
        <v>0</v>
      </c>
      <c r="H5" s="1175">
        <v>0</v>
      </c>
      <c r="I5" s="1175">
        <v>4</v>
      </c>
      <c r="J5" s="1175"/>
      <c r="K5" s="1176">
        <v>0</v>
      </c>
      <c r="L5" s="1176">
        <v>0</v>
      </c>
      <c r="M5" s="1176">
        <v>0</v>
      </c>
      <c r="N5" s="1176">
        <v>0</v>
      </c>
      <c r="O5" s="1175">
        <v>0</v>
      </c>
      <c r="P5" s="1176">
        <v>0</v>
      </c>
      <c r="Q5" s="1176"/>
      <c r="R5" s="1176">
        <v>0</v>
      </c>
      <c r="S5" s="1176">
        <v>0</v>
      </c>
      <c r="T5" s="1176">
        <v>0</v>
      </c>
      <c r="U5" s="1176">
        <v>0</v>
      </c>
      <c r="V5" s="1175">
        <v>0</v>
      </c>
      <c r="W5" s="1176">
        <v>4</v>
      </c>
    </row>
    <row r="6" spans="1:23" s="1093" customFormat="1" ht="12" customHeight="1">
      <c r="A6" s="1132"/>
      <c r="B6" s="1133">
        <v>3</v>
      </c>
      <c r="C6" s="1090" t="s">
        <v>760</v>
      </c>
      <c r="D6" s="1175">
        <v>1</v>
      </c>
      <c r="E6" s="1175">
        <v>1</v>
      </c>
      <c r="F6" s="1175">
        <v>2</v>
      </c>
      <c r="G6" s="1175">
        <v>5</v>
      </c>
      <c r="H6" s="1175">
        <v>9</v>
      </c>
      <c r="I6" s="1175" t="s">
        <v>761</v>
      </c>
      <c r="J6" s="1175"/>
      <c r="K6" s="1176">
        <v>0</v>
      </c>
      <c r="L6" s="1176">
        <v>1</v>
      </c>
      <c r="M6" s="1176">
        <v>1</v>
      </c>
      <c r="N6" s="1176">
        <v>1</v>
      </c>
      <c r="O6" s="1175">
        <v>3</v>
      </c>
      <c r="P6" s="1176" t="s">
        <v>761</v>
      </c>
      <c r="Q6" s="1176"/>
      <c r="R6" s="1176">
        <v>1</v>
      </c>
      <c r="S6" s="1176">
        <v>0</v>
      </c>
      <c r="T6" s="1176">
        <v>1</v>
      </c>
      <c r="U6" s="1176">
        <v>4</v>
      </c>
      <c r="V6" s="1175">
        <v>6</v>
      </c>
      <c r="W6" s="1176" t="s">
        <v>761</v>
      </c>
    </row>
    <row r="7" spans="1:23" s="1087" customFormat="1" ht="12" customHeight="1">
      <c r="A7" s="1132"/>
      <c r="B7" s="1133">
        <v>4</v>
      </c>
      <c r="C7" s="1090" t="s">
        <v>762</v>
      </c>
      <c r="D7" s="1175">
        <v>0</v>
      </c>
      <c r="E7" s="1175">
        <v>1</v>
      </c>
      <c r="F7" s="1175">
        <v>1</v>
      </c>
      <c r="G7" s="1175" t="s">
        <v>763</v>
      </c>
      <c r="H7" s="1175">
        <v>2</v>
      </c>
      <c r="I7" s="1175" t="s">
        <v>763</v>
      </c>
      <c r="J7" s="1175"/>
      <c r="K7" s="1176">
        <v>0</v>
      </c>
      <c r="L7" s="1176">
        <v>0</v>
      </c>
      <c r="M7" s="1176">
        <v>0</v>
      </c>
      <c r="N7" s="1176" t="s">
        <v>763</v>
      </c>
      <c r="O7" s="1175">
        <v>0</v>
      </c>
      <c r="P7" s="1176" t="s">
        <v>763</v>
      </c>
      <c r="Q7" s="1176"/>
      <c r="R7" s="1176">
        <v>0</v>
      </c>
      <c r="S7" s="1176">
        <v>1</v>
      </c>
      <c r="T7" s="1176">
        <v>1</v>
      </c>
      <c r="U7" s="1176">
        <v>0</v>
      </c>
      <c r="V7" s="1175">
        <v>2</v>
      </c>
      <c r="W7" s="1176" t="s">
        <v>763</v>
      </c>
    </row>
    <row r="8" spans="1:23" s="1087" customFormat="1" ht="12" customHeight="1">
      <c r="A8" s="1132"/>
      <c r="B8" s="1133">
        <v>5</v>
      </c>
      <c r="C8" s="1090" t="s">
        <v>764</v>
      </c>
      <c r="D8" s="1175">
        <v>0</v>
      </c>
      <c r="E8" s="1175">
        <v>0</v>
      </c>
      <c r="F8" s="1175">
        <v>1</v>
      </c>
      <c r="G8" s="1175" t="s">
        <v>765</v>
      </c>
      <c r="H8" s="1175">
        <v>1</v>
      </c>
      <c r="I8" s="1175">
        <v>1</v>
      </c>
      <c r="J8" s="1175"/>
      <c r="K8" s="1176">
        <v>0</v>
      </c>
      <c r="L8" s="1176">
        <v>0</v>
      </c>
      <c r="M8" s="1176">
        <v>0</v>
      </c>
      <c r="N8" s="1176" t="s">
        <v>765</v>
      </c>
      <c r="O8" s="1175">
        <v>0</v>
      </c>
      <c r="P8" s="1176">
        <v>1</v>
      </c>
      <c r="Q8" s="1176"/>
      <c r="R8" s="1176">
        <v>0</v>
      </c>
      <c r="S8" s="1176">
        <v>0</v>
      </c>
      <c r="T8" s="1176">
        <v>1</v>
      </c>
      <c r="U8" s="1176" t="s">
        <v>765</v>
      </c>
      <c r="V8" s="1175">
        <v>1</v>
      </c>
      <c r="W8" s="1176">
        <v>0</v>
      </c>
    </row>
    <row r="9" spans="1:23" s="1087" customFormat="1" ht="12" customHeight="1">
      <c r="A9" s="1132"/>
      <c r="B9" s="1133">
        <v>6</v>
      </c>
      <c r="C9" s="1090" t="s">
        <v>766</v>
      </c>
      <c r="D9" s="1175">
        <v>1</v>
      </c>
      <c r="E9" s="1175">
        <v>1</v>
      </c>
      <c r="F9" s="1175">
        <v>2</v>
      </c>
      <c r="G9" s="1175" t="s">
        <v>767</v>
      </c>
      <c r="H9" s="1175">
        <v>4</v>
      </c>
      <c r="I9" s="1175">
        <v>1</v>
      </c>
      <c r="J9" s="1175"/>
      <c r="K9" s="1176">
        <v>0</v>
      </c>
      <c r="L9" s="1176">
        <v>0</v>
      </c>
      <c r="M9" s="1176">
        <v>0</v>
      </c>
      <c r="N9" s="1176" t="s">
        <v>767</v>
      </c>
      <c r="O9" s="1175">
        <v>0</v>
      </c>
      <c r="P9" s="1176">
        <v>1</v>
      </c>
      <c r="Q9" s="1176"/>
      <c r="R9" s="1176">
        <v>1</v>
      </c>
      <c r="S9" s="1176">
        <v>1</v>
      </c>
      <c r="T9" s="1176">
        <v>2</v>
      </c>
      <c r="U9" s="1176" t="s">
        <v>767</v>
      </c>
      <c r="V9" s="1175">
        <v>4</v>
      </c>
      <c r="W9" s="1176">
        <v>0</v>
      </c>
    </row>
    <row r="10" spans="1:23" s="1087" customFormat="1" ht="12" customHeight="1">
      <c r="A10" s="1132"/>
      <c r="B10" s="1133">
        <v>7</v>
      </c>
      <c r="C10" s="1090" t="s">
        <v>768</v>
      </c>
      <c r="D10" s="1175">
        <v>0</v>
      </c>
      <c r="E10" s="1175">
        <v>2</v>
      </c>
      <c r="F10" s="1175">
        <v>4</v>
      </c>
      <c r="G10" s="1175">
        <v>8</v>
      </c>
      <c r="H10" s="1175">
        <v>14</v>
      </c>
      <c r="I10" s="1175" t="s">
        <v>816</v>
      </c>
      <c r="J10" s="1175"/>
      <c r="K10" s="1176">
        <v>0</v>
      </c>
      <c r="L10" s="1176">
        <v>0</v>
      </c>
      <c r="M10" s="1176">
        <v>1</v>
      </c>
      <c r="N10" s="1176">
        <v>4</v>
      </c>
      <c r="O10" s="1175">
        <v>5</v>
      </c>
      <c r="P10" s="1176" t="s">
        <v>816</v>
      </c>
      <c r="Q10" s="1176"/>
      <c r="R10" s="1176">
        <v>0</v>
      </c>
      <c r="S10" s="1176">
        <v>2</v>
      </c>
      <c r="T10" s="1176">
        <v>3</v>
      </c>
      <c r="U10" s="1176">
        <v>4</v>
      </c>
      <c r="V10" s="1175">
        <v>9</v>
      </c>
      <c r="W10" s="1176" t="s">
        <v>816</v>
      </c>
    </row>
    <row r="11" spans="1:23" s="1087" customFormat="1" ht="12" customHeight="1">
      <c r="A11" s="1132"/>
      <c r="B11" s="1133">
        <v>8</v>
      </c>
      <c r="C11" s="1090" t="s">
        <v>770</v>
      </c>
      <c r="D11" s="1175">
        <v>2</v>
      </c>
      <c r="E11" s="1175">
        <v>6</v>
      </c>
      <c r="F11" s="1175">
        <v>9</v>
      </c>
      <c r="G11" s="1175">
        <v>26</v>
      </c>
      <c r="H11" s="1175">
        <v>43</v>
      </c>
      <c r="I11" s="1175">
        <v>20</v>
      </c>
      <c r="J11" s="1175"/>
      <c r="K11" s="1176">
        <v>1</v>
      </c>
      <c r="L11" s="1176">
        <v>2</v>
      </c>
      <c r="M11" s="1176">
        <v>2</v>
      </c>
      <c r="N11" s="1176">
        <v>10</v>
      </c>
      <c r="O11" s="1175">
        <v>15</v>
      </c>
      <c r="P11" s="1176">
        <v>5</v>
      </c>
      <c r="Q11" s="1176"/>
      <c r="R11" s="1176">
        <v>1</v>
      </c>
      <c r="S11" s="1176">
        <v>4</v>
      </c>
      <c r="T11" s="1176">
        <v>7</v>
      </c>
      <c r="U11" s="1176">
        <v>16</v>
      </c>
      <c r="V11" s="1175">
        <v>28</v>
      </c>
      <c r="W11" s="1176">
        <v>15</v>
      </c>
    </row>
    <row r="12" spans="1:23" s="1087" customFormat="1" ht="12" customHeight="1">
      <c r="A12" s="1132"/>
      <c r="B12" s="1133">
        <v>9</v>
      </c>
      <c r="C12" s="1090" t="s">
        <v>771</v>
      </c>
      <c r="D12" s="1175">
        <v>0</v>
      </c>
      <c r="E12" s="1175">
        <v>2</v>
      </c>
      <c r="F12" s="1175">
        <v>0</v>
      </c>
      <c r="G12" s="1175">
        <v>2</v>
      </c>
      <c r="H12" s="1175">
        <v>4</v>
      </c>
      <c r="I12" s="1175">
        <v>65</v>
      </c>
      <c r="J12" s="1175"/>
      <c r="K12" s="1176">
        <v>0</v>
      </c>
      <c r="L12" s="1176">
        <v>1</v>
      </c>
      <c r="M12" s="1176">
        <v>0</v>
      </c>
      <c r="N12" s="1176">
        <v>2</v>
      </c>
      <c r="O12" s="1175">
        <v>3</v>
      </c>
      <c r="P12" s="1176">
        <v>37</v>
      </c>
      <c r="Q12" s="1176"/>
      <c r="R12" s="1176">
        <v>0</v>
      </c>
      <c r="S12" s="1176">
        <v>1</v>
      </c>
      <c r="T12" s="1176">
        <v>0</v>
      </c>
      <c r="U12" s="1176">
        <v>0</v>
      </c>
      <c r="V12" s="1175">
        <v>1</v>
      </c>
      <c r="W12" s="1176">
        <v>28</v>
      </c>
    </row>
    <row r="13" spans="1:23" s="1087" customFormat="1" ht="12" customHeight="1">
      <c r="A13" s="1132"/>
      <c r="B13" s="1133">
        <v>10</v>
      </c>
      <c r="C13" s="1090" t="s">
        <v>772</v>
      </c>
      <c r="D13" s="1175">
        <v>3</v>
      </c>
      <c r="E13" s="1175">
        <v>7</v>
      </c>
      <c r="F13" s="1175">
        <v>13</v>
      </c>
      <c r="G13" s="1175">
        <v>18</v>
      </c>
      <c r="H13" s="1175">
        <v>41</v>
      </c>
      <c r="I13" s="1175">
        <v>38</v>
      </c>
      <c r="J13" s="1175"/>
      <c r="K13" s="1176">
        <v>2</v>
      </c>
      <c r="L13" s="1176">
        <v>2</v>
      </c>
      <c r="M13" s="1176">
        <v>6</v>
      </c>
      <c r="N13" s="1176">
        <v>8</v>
      </c>
      <c r="O13" s="1175">
        <v>18</v>
      </c>
      <c r="P13" s="1176">
        <v>11</v>
      </c>
      <c r="Q13" s="1176"/>
      <c r="R13" s="1176">
        <v>1</v>
      </c>
      <c r="S13" s="1176">
        <v>5</v>
      </c>
      <c r="T13" s="1176">
        <v>7</v>
      </c>
      <c r="U13" s="1176">
        <v>10</v>
      </c>
      <c r="V13" s="1175">
        <v>23</v>
      </c>
      <c r="W13" s="1176">
        <v>27</v>
      </c>
    </row>
    <row r="14" spans="1:23" s="1087" customFormat="1" ht="12" customHeight="1">
      <c r="A14" s="1132"/>
      <c r="B14" s="1133">
        <v>11</v>
      </c>
      <c r="C14" s="1090" t="s">
        <v>773</v>
      </c>
      <c r="D14" s="1175">
        <v>3</v>
      </c>
      <c r="E14" s="1175">
        <v>4</v>
      </c>
      <c r="F14" s="1175">
        <v>10</v>
      </c>
      <c r="G14" s="1175">
        <v>20</v>
      </c>
      <c r="H14" s="1175">
        <v>37</v>
      </c>
      <c r="I14" s="1175">
        <v>23</v>
      </c>
      <c r="J14" s="1175"/>
      <c r="K14" s="1176">
        <v>1</v>
      </c>
      <c r="L14" s="1176">
        <v>1</v>
      </c>
      <c r="M14" s="1176">
        <v>6</v>
      </c>
      <c r="N14" s="1176">
        <v>8</v>
      </c>
      <c r="O14" s="1175">
        <v>16</v>
      </c>
      <c r="P14" s="1176">
        <v>4</v>
      </c>
      <c r="Q14" s="1176"/>
      <c r="R14" s="1176">
        <v>2</v>
      </c>
      <c r="S14" s="1176">
        <v>3</v>
      </c>
      <c r="T14" s="1176">
        <v>4</v>
      </c>
      <c r="U14" s="1176">
        <v>12</v>
      </c>
      <c r="V14" s="1175">
        <v>21</v>
      </c>
      <c r="W14" s="1176">
        <v>19</v>
      </c>
    </row>
    <row r="15" spans="1:23" s="1087" customFormat="1" ht="12" customHeight="1">
      <c r="A15" s="1132"/>
      <c r="B15" s="1133">
        <v>12</v>
      </c>
      <c r="C15" s="1090" t="s">
        <v>774</v>
      </c>
      <c r="D15" s="1175">
        <v>0</v>
      </c>
      <c r="E15" s="1175">
        <v>0</v>
      </c>
      <c r="F15" s="1175">
        <v>0</v>
      </c>
      <c r="G15" s="1175">
        <v>0</v>
      </c>
      <c r="H15" s="1175">
        <v>0</v>
      </c>
      <c r="I15" s="1175">
        <v>90</v>
      </c>
      <c r="J15" s="1175"/>
      <c r="K15" s="1176">
        <v>0</v>
      </c>
      <c r="L15" s="1176">
        <v>0</v>
      </c>
      <c r="M15" s="1176">
        <v>0</v>
      </c>
      <c r="N15" s="1176">
        <v>0</v>
      </c>
      <c r="O15" s="1175">
        <v>0</v>
      </c>
      <c r="P15" s="1176">
        <v>29</v>
      </c>
      <c r="Q15" s="1176"/>
      <c r="R15" s="1176">
        <v>0</v>
      </c>
      <c r="S15" s="1176">
        <v>0</v>
      </c>
      <c r="T15" s="1176">
        <v>0</v>
      </c>
      <c r="U15" s="1176">
        <v>0</v>
      </c>
      <c r="V15" s="1175">
        <v>0</v>
      </c>
      <c r="W15" s="1176">
        <v>61</v>
      </c>
    </row>
    <row r="16" spans="1:23" s="1087" customFormat="1" ht="12" customHeight="1">
      <c r="A16" s="1132"/>
      <c r="B16" s="1133">
        <v>13</v>
      </c>
      <c r="C16" s="1090" t="s">
        <v>775</v>
      </c>
      <c r="D16" s="1175">
        <v>7</v>
      </c>
      <c r="E16" s="1175">
        <v>1</v>
      </c>
      <c r="F16" s="1175">
        <v>4</v>
      </c>
      <c r="G16" s="1175">
        <v>23</v>
      </c>
      <c r="H16" s="1175">
        <v>35</v>
      </c>
      <c r="I16" s="1175">
        <v>355</v>
      </c>
      <c r="J16" s="1175"/>
      <c r="K16" s="1176">
        <v>2</v>
      </c>
      <c r="L16" s="1176">
        <v>0</v>
      </c>
      <c r="M16" s="1176">
        <v>2</v>
      </c>
      <c r="N16" s="1176">
        <v>11</v>
      </c>
      <c r="O16" s="1175">
        <v>15</v>
      </c>
      <c r="P16" s="1176">
        <v>149</v>
      </c>
      <c r="Q16" s="1176"/>
      <c r="R16" s="1176">
        <v>5</v>
      </c>
      <c r="S16" s="1176">
        <v>1</v>
      </c>
      <c r="T16" s="1176">
        <v>2</v>
      </c>
      <c r="U16" s="1176">
        <v>12</v>
      </c>
      <c r="V16" s="1175">
        <v>20</v>
      </c>
      <c r="W16" s="1176">
        <v>206</v>
      </c>
    </row>
    <row r="17" spans="1:23" s="1087" customFormat="1" ht="12" customHeight="1">
      <c r="A17" s="1132"/>
      <c r="B17" s="1133">
        <v>14</v>
      </c>
      <c r="C17" s="1090" t="s">
        <v>776</v>
      </c>
      <c r="D17" s="1175">
        <v>1</v>
      </c>
      <c r="E17" s="1175">
        <v>3</v>
      </c>
      <c r="F17" s="1175">
        <v>7</v>
      </c>
      <c r="G17" s="1175">
        <v>8</v>
      </c>
      <c r="H17" s="1175">
        <v>19</v>
      </c>
      <c r="I17" s="1175">
        <v>7</v>
      </c>
      <c r="J17" s="1175"/>
      <c r="K17" s="1176">
        <v>1</v>
      </c>
      <c r="L17" s="1176">
        <v>1</v>
      </c>
      <c r="M17" s="1176">
        <v>4</v>
      </c>
      <c r="N17" s="1176">
        <v>6</v>
      </c>
      <c r="O17" s="1175">
        <v>12</v>
      </c>
      <c r="P17" s="1176" t="s">
        <v>765</v>
      </c>
      <c r="Q17" s="1176"/>
      <c r="R17" s="1176">
        <v>0</v>
      </c>
      <c r="S17" s="1176">
        <v>2</v>
      </c>
      <c r="T17" s="1176">
        <v>3</v>
      </c>
      <c r="U17" s="1176">
        <v>2</v>
      </c>
      <c r="V17" s="1175">
        <v>7</v>
      </c>
      <c r="W17" s="1176">
        <v>7</v>
      </c>
    </row>
    <row r="18" spans="1:23" s="1087" customFormat="1" ht="12" customHeight="1">
      <c r="A18" s="1132"/>
      <c r="B18" s="1133">
        <v>15</v>
      </c>
      <c r="C18" s="1090" t="s">
        <v>777</v>
      </c>
      <c r="D18" s="1175">
        <v>0</v>
      </c>
      <c r="E18" s="1175">
        <v>0</v>
      </c>
      <c r="F18" s="1175">
        <v>0</v>
      </c>
      <c r="G18" s="1175">
        <v>1</v>
      </c>
      <c r="H18" s="1175">
        <v>1</v>
      </c>
      <c r="I18" s="1175">
        <v>23</v>
      </c>
      <c r="J18" s="1175"/>
      <c r="K18" s="1176">
        <v>0</v>
      </c>
      <c r="L18" s="1176">
        <v>0</v>
      </c>
      <c r="M18" s="1176">
        <v>0</v>
      </c>
      <c r="N18" s="1176">
        <v>0</v>
      </c>
      <c r="O18" s="1175">
        <v>0</v>
      </c>
      <c r="P18" s="1176">
        <v>13</v>
      </c>
      <c r="Q18" s="1176"/>
      <c r="R18" s="1176">
        <v>0</v>
      </c>
      <c r="S18" s="1176">
        <v>0</v>
      </c>
      <c r="T18" s="1176">
        <v>0</v>
      </c>
      <c r="U18" s="1176">
        <v>1</v>
      </c>
      <c r="V18" s="1175">
        <v>1</v>
      </c>
      <c r="W18" s="1176">
        <v>10</v>
      </c>
    </row>
    <row r="19" spans="1:23" s="1087" customFormat="1" ht="12" customHeight="1">
      <c r="A19" s="1132"/>
      <c r="B19" s="1133">
        <v>16</v>
      </c>
      <c r="C19" s="1090" t="s">
        <v>778</v>
      </c>
      <c r="D19" s="1175">
        <v>0</v>
      </c>
      <c r="E19" s="1175">
        <v>1</v>
      </c>
      <c r="F19" s="1175">
        <v>1</v>
      </c>
      <c r="G19" s="1175">
        <v>1</v>
      </c>
      <c r="H19" s="1175">
        <v>3</v>
      </c>
      <c r="I19" s="1175">
        <v>33</v>
      </c>
      <c r="J19" s="1175"/>
      <c r="K19" s="1176">
        <v>0</v>
      </c>
      <c r="L19" s="1176">
        <v>0</v>
      </c>
      <c r="M19" s="1176">
        <v>0</v>
      </c>
      <c r="N19" s="1176">
        <v>1</v>
      </c>
      <c r="O19" s="1175">
        <v>1</v>
      </c>
      <c r="P19" s="1176">
        <v>17</v>
      </c>
      <c r="Q19" s="1176"/>
      <c r="R19" s="1176">
        <v>0</v>
      </c>
      <c r="S19" s="1176">
        <v>1</v>
      </c>
      <c r="T19" s="1176">
        <v>1</v>
      </c>
      <c r="U19" s="1176">
        <v>0</v>
      </c>
      <c r="V19" s="1175">
        <v>2</v>
      </c>
      <c r="W19" s="1176">
        <v>16</v>
      </c>
    </row>
    <row r="20" spans="1:23" s="1087" customFormat="1" ht="12" customHeight="1">
      <c r="A20" s="1132"/>
      <c r="B20" s="1133">
        <v>17</v>
      </c>
      <c r="C20" s="1090" t="s">
        <v>779</v>
      </c>
      <c r="D20" s="1178" t="s">
        <v>292</v>
      </c>
      <c r="E20" s="1178" t="s">
        <v>292</v>
      </c>
      <c r="F20" s="1178" t="s">
        <v>292</v>
      </c>
      <c r="G20" s="1178" t="s">
        <v>292</v>
      </c>
      <c r="H20" s="1178" t="s">
        <v>292</v>
      </c>
      <c r="I20" s="1178" t="s">
        <v>292</v>
      </c>
      <c r="J20" s="1176"/>
      <c r="K20" s="1178" t="s">
        <v>292</v>
      </c>
      <c r="L20" s="1178" t="s">
        <v>292</v>
      </c>
      <c r="M20" s="1178" t="s">
        <v>292</v>
      </c>
      <c r="N20" s="1178" t="s">
        <v>292</v>
      </c>
      <c r="O20" s="1177" t="s">
        <v>292</v>
      </c>
      <c r="P20" s="1178" t="s">
        <v>292</v>
      </c>
      <c r="Q20" s="1178" t="s">
        <v>292</v>
      </c>
      <c r="R20" s="1178" t="s">
        <v>292</v>
      </c>
      <c r="S20" s="1178" t="s">
        <v>292</v>
      </c>
      <c r="T20" s="1178" t="s">
        <v>292</v>
      </c>
      <c r="U20" s="1178" t="s">
        <v>292</v>
      </c>
      <c r="V20" s="1177" t="s">
        <v>292</v>
      </c>
      <c r="W20" s="1178" t="s">
        <v>292</v>
      </c>
    </row>
    <row r="21" spans="1:23" s="1087" customFormat="1" ht="12" customHeight="1">
      <c r="A21" s="1132"/>
      <c r="B21" s="1133">
        <v>18</v>
      </c>
      <c r="C21" s="1090" t="s">
        <v>780</v>
      </c>
      <c r="D21" s="1175">
        <v>0</v>
      </c>
      <c r="E21" s="1175">
        <v>0</v>
      </c>
      <c r="F21" s="1175">
        <v>0</v>
      </c>
      <c r="G21" s="1175">
        <v>0</v>
      </c>
      <c r="H21" s="1175">
        <v>0</v>
      </c>
      <c r="I21" s="1175" t="s">
        <v>816</v>
      </c>
      <c r="J21" s="1175"/>
      <c r="K21" s="1176">
        <v>0</v>
      </c>
      <c r="L21" s="1176">
        <v>0</v>
      </c>
      <c r="M21" s="1176">
        <v>0</v>
      </c>
      <c r="N21" s="1176">
        <v>0</v>
      </c>
      <c r="O21" s="1175">
        <v>0</v>
      </c>
      <c r="P21" s="1176" t="s">
        <v>816</v>
      </c>
      <c r="Q21" s="1176"/>
      <c r="R21" s="1176">
        <v>0</v>
      </c>
      <c r="S21" s="1176">
        <v>0</v>
      </c>
      <c r="T21" s="1176">
        <v>0</v>
      </c>
      <c r="U21" s="1176">
        <v>0</v>
      </c>
      <c r="V21" s="1175">
        <v>0</v>
      </c>
      <c r="W21" s="1176" t="s">
        <v>816</v>
      </c>
    </row>
    <row r="22" spans="1:23" s="1087" customFormat="1" ht="12" customHeight="1">
      <c r="A22" s="1132"/>
      <c r="B22" s="1133">
        <v>19</v>
      </c>
      <c r="C22" s="1090" t="s">
        <v>781</v>
      </c>
      <c r="D22" s="1175">
        <v>0</v>
      </c>
      <c r="E22" s="1175">
        <v>2</v>
      </c>
      <c r="F22" s="1175">
        <v>8</v>
      </c>
      <c r="G22" s="1175">
        <v>18</v>
      </c>
      <c r="H22" s="1175">
        <v>28</v>
      </c>
      <c r="I22" s="1175">
        <v>2</v>
      </c>
      <c r="J22" s="1175"/>
      <c r="K22" s="1176">
        <v>0</v>
      </c>
      <c r="L22" s="1176">
        <v>1</v>
      </c>
      <c r="M22" s="1176">
        <v>3</v>
      </c>
      <c r="N22" s="1176">
        <v>10</v>
      </c>
      <c r="O22" s="1175">
        <v>14</v>
      </c>
      <c r="P22" s="1176">
        <v>1</v>
      </c>
      <c r="Q22" s="1176"/>
      <c r="R22" s="1176">
        <v>0</v>
      </c>
      <c r="S22" s="1176">
        <v>1</v>
      </c>
      <c r="T22" s="1176">
        <v>5</v>
      </c>
      <c r="U22" s="1176">
        <v>8</v>
      </c>
      <c r="V22" s="1175">
        <v>14</v>
      </c>
      <c r="W22" s="1176">
        <v>1</v>
      </c>
    </row>
    <row r="23" spans="1:23" s="1087" customFormat="1" ht="12" customHeight="1">
      <c r="A23" s="1132"/>
      <c r="B23" s="1133">
        <v>20</v>
      </c>
      <c r="C23" s="1090" t="s">
        <v>782</v>
      </c>
      <c r="D23" s="1175">
        <v>0</v>
      </c>
      <c r="E23" s="1175">
        <v>0</v>
      </c>
      <c r="F23" s="1175">
        <v>1</v>
      </c>
      <c r="G23" s="1175">
        <v>0</v>
      </c>
      <c r="H23" s="1175">
        <v>1</v>
      </c>
      <c r="I23" s="1175">
        <v>1</v>
      </c>
      <c r="J23" s="1175"/>
      <c r="K23" s="1176">
        <v>0</v>
      </c>
      <c r="L23" s="1176">
        <v>0</v>
      </c>
      <c r="M23" s="1176">
        <v>0</v>
      </c>
      <c r="N23" s="1176">
        <v>0</v>
      </c>
      <c r="O23" s="1175">
        <v>0</v>
      </c>
      <c r="P23" s="1176">
        <v>0</v>
      </c>
      <c r="Q23" s="1176"/>
      <c r="R23" s="1176">
        <v>0</v>
      </c>
      <c r="S23" s="1176">
        <v>0</v>
      </c>
      <c r="T23" s="1176">
        <v>1</v>
      </c>
      <c r="U23" s="1176">
        <v>0</v>
      </c>
      <c r="V23" s="1175">
        <v>1</v>
      </c>
      <c r="W23" s="1176">
        <v>1</v>
      </c>
    </row>
    <row r="24" spans="1:23" s="1087" customFormat="1" ht="12" customHeight="1">
      <c r="A24" s="1132"/>
      <c r="B24" s="1133">
        <v>21</v>
      </c>
      <c r="C24" s="1090" t="s">
        <v>783</v>
      </c>
      <c r="D24" s="1175">
        <v>18</v>
      </c>
      <c r="E24" s="1175">
        <v>3</v>
      </c>
      <c r="F24" s="1175">
        <v>6</v>
      </c>
      <c r="G24" s="1175">
        <v>1</v>
      </c>
      <c r="H24" s="1175">
        <v>28</v>
      </c>
      <c r="I24" s="1175" t="s">
        <v>816</v>
      </c>
      <c r="J24" s="1175"/>
      <c r="K24" s="1176">
        <v>6</v>
      </c>
      <c r="L24" s="1176">
        <v>0</v>
      </c>
      <c r="M24" s="1176">
        <v>1</v>
      </c>
      <c r="N24" s="1176">
        <v>0</v>
      </c>
      <c r="O24" s="1175">
        <v>7</v>
      </c>
      <c r="P24" s="1176" t="s">
        <v>816</v>
      </c>
      <c r="Q24" s="1176"/>
      <c r="R24" s="1176">
        <v>12</v>
      </c>
      <c r="S24" s="1176">
        <v>3</v>
      </c>
      <c r="T24" s="1176">
        <v>5</v>
      </c>
      <c r="U24" s="1176">
        <v>1</v>
      </c>
      <c r="V24" s="1175">
        <v>21</v>
      </c>
      <c r="W24" s="1176" t="s">
        <v>816</v>
      </c>
    </row>
    <row r="25" spans="1:23" s="1087" customFormat="1" ht="12" customHeight="1">
      <c r="A25" s="1132"/>
      <c r="B25" s="1133">
        <v>22</v>
      </c>
      <c r="C25" s="1090" t="s">
        <v>784</v>
      </c>
      <c r="D25" s="1177" t="s">
        <v>292</v>
      </c>
      <c r="E25" s="1177" t="s">
        <v>292</v>
      </c>
      <c r="F25" s="1177" t="s">
        <v>292</v>
      </c>
      <c r="G25" s="1177" t="s">
        <v>292</v>
      </c>
      <c r="H25" s="1177" t="s">
        <v>292</v>
      </c>
      <c r="I25" s="1177" t="s">
        <v>292</v>
      </c>
      <c r="J25" s="1175"/>
      <c r="K25" s="1178" t="s">
        <v>292</v>
      </c>
      <c r="L25" s="1178" t="s">
        <v>292</v>
      </c>
      <c r="M25" s="1178" t="s">
        <v>292</v>
      </c>
      <c r="N25" s="1178" t="s">
        <v>292</v>
      </c>
      <c r="O25" s="1177" t="s">
        <v>292</v>
      </c>
      <c r="P25" s="1178" t="s">
        <v>292</v>
      </c>
      <c r="Q25" s="1176"/>
      <c r="R25" s="1178" t="s">
        <v>292</v>
      </c>
      <c r="S25" s="1178" t="s">
        <v>292</v>
      </c>
      <c r="T25" s="1178" t="s">
        <v>292</v>
      </c>
      <c r="U25" s="1178" t="s">
        <v>292</v>
      </c>
      <c r="V25" s="1177" t="s">
        <v>292</v>
      </c>
      <c r="W25" s="1178" t="s">
        <v>292</v>
      </c>
    </row>
    <row r="26" spans="1:23" s="1087" customFormat="1" ht="12" customHeight="1">
      <c r="A26" s="1132"/>
      <c r="B26" s="1133">
        <v>23</v>
      </c>
      <c r="C26" s="1090" t="s">
        <v>785</v>
      </c>
      <c r="D26" s="1175">
        <v>15</v>
      </c>
      <c r="E26" s="1175">
        <v>15</v>
      </c>
      <c r="F26" s="1175">
        <v>22</v>
      </c>
      <c r="G26" s="1175">
        <v>3</v>
      </c>
      <c r="H26" s="1175">
        <v>55</v>
      </c>
      <c r="I26" s="1175" t="s">
        <v>816</v>
      </c>
      <c r="J26" s="1175"/>
      <c r="K26" s="1176">
        <v>6</v>
      </c>
      <c r="L26" s="1176">
        <v>5</v>
      </c>
      <c r="M26" s="1176">
        <v>9</v>
      </c>
      <c r="N26" s="1176">
        <v>0</v>
      </c>
      <c r="O26" s="1175">
        <v>20</v>
      </c>
      <c r="P26" s="1176" t="s">
        <v>816</v>
      </c>
      <c r="Q26" s="1176"/>
      <c r="R26" s="1176">
        <v>9</v>
      </c>
      <c r="S26" s="1176">
        <v>10</v>
      </c>
      <c r="T26" s="1176">
        <v>13</v>
      </c>
      <c r="U26" s="1176">
        <v>3</v>
      </c>
      <c r="V26" s="1175">
        <v>35</v>
      </c>
      <c r="W26" s="1176" t="s">
        <v>816</v>
      </c>
    </row>
    <row r="27" spans="1:23" s="1087" customFormat="1" ht="12" customHeight="1">
      <c r="A27" s="1132"/>
      <c r="B27" s="1133">
        <v>24</v>
      </c>
      <c r="C27" s="1090" t="s">
        <v>786</v>
      </c>
      <c r="D27" s="1175">
        <v>0</v>
      </c>
      <c r="E27" s="1175">
        <v>2</v>
      </c>
      <c r="F27" s="1175">
        <v>2</v>
      </c>
      <c r="G27" s="1175">
        <v>0</v>
      </c>
      <c r="H27" s="1175">
        <v>4</v>
      </c>
      <c r="I27" s="1175" t="s">
        <v>767</v>
      </c>
      <c r="J27" s="1175"/>
      <c r="K27" s="1176">
        <v>0</v>
      </c>
      <c r="L27" s="1176">
        <v>2</v>
      </c>
      <c r="M27" s="1176">
        <v>1</v>
      </c>
      <c r="N27" s="1176">
        <v>0</v>
      </c>
      <c r="O27" s="1175">
        <v>3</v>
      </c>
      <c r="P27" s="1176" t="s">
        <v>767</v>
      </c>
      <c r="Q27" s="1176"/>
      <c r="R27" s="1176">
        <v>0</v>
      </c>
      <c r="S27" s="1176">
        <v>0</v>
      </c>
      <c r="T27" s="1176">
        <v>1</v>
      </c>
      <c r="U27" s="1176">
        <v>0</v>
      </c>
      <c r="V27" s="1175">
        <v>1</v>
      </c>
      <c r="W27" s="1176" t="s">
        <v>767</v>
      </c>
    </row>
    <row r="28" spans="1:23" s="1087" customFormat="1" ht="12" customHeight="1">
      <c r="A28" s="1132"/>
      <c r="B28" s="1133">
        <v>25</v>
      </c>
      <c r="C28" s="1090" t="s">
        <v>787</v>
      </c>
      <c r="D28" s="1175">
        <v>12</v>
      </c>
      <c r="E28" s="1175">
        <v>1</v>
      </c>
      <c r="F28" s="1175">
        <v>11</v>
      </c>
      <c r="G28" s="1175">
        <v>5</v>
      </c>
      <c r="H28" s="1175">
        <v>29</v>
      </c>
      <c r="I28" s="1175" t="s">
        <v>767</v>
      </c>
      <c r="J28" s="1175"/>
      <c r="K28" s="1176">
        <v>0</v>
      </c>
      <c r="L28" s="1176">
        <v>1</v>
      </c>
      <c r="M28" s="1176">
        <v>1</v>
      </c>
      <c r="N28" s="1176">
        <v>1</v>
      </c>
      <c r="O28" s="1175">
        <v>3</v>
      </c>
      <c r="P28" s="1176" t="s">
        <v>767</v>
      </c>
      <c r="Q28" s="1176"/>
      <c r="R28" s="1176">
        <v>12</v>
      </c>
      <c r="S28" s="1176">
        <v>0</v>
      </c>
      <c r="T28" s="1176">
        <v>10</v>
      </c>
      <c r="U28" s="1176">
        <v>4</v>
      </c>
      <c r="V28" s="1175">
        <v>26</v>
      </c>
      <c r="W28" s="1176" t="s">
        <v>767</v>
      </c>
    </row>
    <row r="29" spans="1:23" s="1087" customFormat="1" ht="12" customHeight="1">
      <c r="A29" s="1132"/>
      <c r="B29" s="1133">
        <v>26</v>
      </c>
      <c r="C29" s="1090" t="s">
        <v>788</v>
      </c>
      <c r="D29" s="1175">
        <v>0</v>
      </c>
      <c r="E29" s="1175">
        <v>0</v>
      </c>
      <c r="F29" s="1175">
        <v>0</v>
      </c>
      <c r="G29" s="1175">
        <v>0</v>
      </c>
      <c r="H29" s="1175">
        <v>0</v>
      </c>
      <c r="I29" s="1175" t="s">
        <v>763</v>
      </c>
      <c r="J29" s="1175"/>
      <c r="K29" s="1176">
        <v>0</v>
      </c>
      <c r="L29" s="1176">
        <v>0</v>
      </c>
      <c r="M29" s="1176">
        <v>0</v>
      </c>
      <c r="N29" s="1176">
        <v>0</v>
      </c>
      <c r="O29" s="1175">
        <v>0</v>
      </c>
      <c r="P29" s="1176" t="s">
        <v>763</v>
      </c>
      <c r="Q29" s="1176"/>
      <c r="R29" s="1176">
        <v>0</v>
      </c>
      <c r="S29" s="1176">
        <v>0</v>
      </c>
      <c r="T29" s="1176">
        <v>0</v>
      </c>
      <c r="U29" s="1176">
        <v>0</v>
      </c>
      <c r="V29" s="1175">
        <v>0</v>
      </c>
      <c r="W29" s="1176" t="s">
        <v>763</v>
      </c>
    </row>
    <row r="30" spans="1:23" s="1087" customFormat="1" ht="12" customHeight="1">
      <c r="A30" s="1132"/>
      <c r="B30" s="1133">
        <v>27</v>
      </c>
      <c r="C30" s="1090" t="s">
        <v>789</v>
      </c>
      <c r="D30" s="1175">
        <v>9</v>
      </c>
      <c r="E30" s="1175">
        <v>3</v>
      </c>
      <c r="F30" s="1175">
        <v>9</v>
      </c>
      <c r="G30" s="1175">
        <v>14</v>
      </c>
      <c r="H30" s="1175">
        <v>35</v>
      </c>
      <c r="I30" s="1175" t="s">
        <v>816</v>
      </c>
      <c r="J30" s="1175"/>
      <c r="K30" s="1176">
        <v>4</v>
      </c>
      <c r="L30" s="1176">
        <v>0</v>
      </c>
      <c r="M30" s="1176">
        <v>3</v>
      </c>
      <c r="N30" s="1176">
        <v>7</v>
      </c>
      <c r="O30" s="1175">
        <v>14</v>
      </c>
      <c r="P30" s="1176" t="s">
        <v>816</v>
      </c>
      <c r="Q30" s="1176"/>
      <c r="R30" s="1176">
        <v>5</v>
      </c>
      <c r="S30" s="1176">
        <v>3</v>
      </c>
      <c r="T30" s="1176">
        <v>6</v>
      </c>
      <c r="U30" s="1176">
        <v>7</v>
      </c>
      <c r="V30" s="1175">
        <v>21</v>
      </c>
      <c r="W30" s="1176" t="s">
        <v>816</v>
      </c>
    </row>
    <row r="31" spans="1:23" s="1087" customFormat="1" ht="12" customHeight="1">
      <c r="A31" s="1132"/>
      <c r="B31" s="1133">
        <v>28</v>
      </c>
      <c r="C31" s="1090" t="s">
        <v>791</v>
      </c>
      <c r="D31" s="1175">
        <v>6</v>
      </c>
      <c r="E31" s="1175">
        <v>2</v>
      </c>
      <c r="F31" s="1175">
        <v>1</v>
      </c>
      <c r="G31" s="1175">
        <v>0</v>
      </c>
      <c r="H31" s="1175">
        <v>9</v>
      </c>
      <c r="I31" s="1175" t="s">
        <v>816</v>
      </c>
      <c r="J31" s="1175"/>
      <c r="K31" s="1176">
        <v>2</v>
      </c>
      <c r="L31" s="1176">
        <v>0</v>
      </c>
      <c r="M31" s="1176">
        <v>0</v>
      </c>
      <c r="N31" s="1176">
        <v>0</v>
      </c>
      <c r="O31" s="1175">
        <v>2</v>
      </c>
      <c r="P31" s="1176" t="s">
        <v>816</v>
      </c>
      <c r="Q31" s="1176"/>
      <c r="R31" s="1176">
        <v>4</v>
      </c>
      <c r="S31" s="1176">
        <v>2</v>
      </c>
      <c r="T31" s="1176">
        <v>1</v>
      </c>
      <c r="U31" s="1176">
        <v>0</v>
      </c>
      <c r="V31" s="1175">
        <v>7</v>
      </c>
      <c r="W31" s="1176" t="s">
        <v>816</v>
      </c>
    </row>
    <row r="32" spans="1:23" s="1087" customFormat="1" ht="12" customHeight="1">
      <c r="A32" s="1132"/>
      <c r="B32" s="1133">
        <v>29</v>
      </c>
      <c r="C32" s="1090" t="s">
        <v>792</v>
      </c>
      <c r="D32" s="1175">
        <v>3</v>
      </c>
      <c r="E32" s="1175">
        <v>5</v>
      </c>
      <c r="F32" s="1175">
        <v>2</v>
      </c>
      <c r="G32" s="1175">
        <v>4</v>
      </c>
      <c r="H32" s="1175">
        <v>14</v>
      </c>
      <c r="I32" s="1175" t="s">
        <v>816</v>
      </c>
      <c r="J32" s="1175"/>
      <c r="K32" s="1176">
        <v>1</v>
      </c>
      <c r="L32" s="1176">
        <v>2</v>
      </c>
      <c r="M32" s="1176">
        <v>1</v>
      </c>
      <c r="N32" s="1176">
        <v>2</v>
      </c>
      <c r="O32" s="1175">
        <v>6</v>
      </c>
      <c r="P32" s="1176" t="s">
        <v>816</v>
      </c>
      <c r="Q32" s="1176"/>
      <c r="R32" s="1176">
        <v>2</v>
      </c>
      <c r="S32" s="1176">
        <v>3</v>
      </c>
      <c r="T32" s="1176">
        <v>1</v>
      </c>
      <c r="U32" s="1176">
        <v>2</v>
      </c>
      <c r="V32" s="1175">
        <v>8</v>
      </c>
      <c r="W32" s="1176" t="s">
        <v>816</v>
      </c>
    </row>
    <row r="33" spans="1:23" s="1087" customFormat="1" ht="12" customHeight="1">
      <c r="A33" s="1132"/>
      <c r="B33" s="1133">
        <v>30</v>
      </c>
      <c r="C33" s="1090" t="s">
        <v>793</v>
      </c>
      <c r="D33" s="1175">
        <v>26</v>
      </c>
      <c r="E33" s="1175">
        <v>20</v>
      </c>
      <c r="F33" s="1175">
        <v>27</v>
      </c>
      <c r="G33" s="1175">
        <v>0</v>
      </c>
      <c r="H33" s="1175">
        <v>73</v>
      </c>
      <c r="I33" s="1175" t="s">
        <v>816</v>
      </c>
      <c r="J33" s="1175"/>
      <c r="K33" s="1176">
        <v>11</v>
      </c>
      <c r="L33" s="1176">
        <v>6</v>
      </c>
      <c r="M33" s="1176">
        <v>9</v>
      </c>
      <c r="N33" s="1176">
        <v>0</v>
      </c>
      <c r="O33" s="1175">
        <v>26</v>
      </c>
      <c r="P33" s="1176" t="s">
        <v>816</v>
      </c>
      <c r="Q33" s="1176"/>
      <c r="R33" s="1176">
        <v>15</v>
      </c>
      <c r="S33" s="1176">
        <v>14</v>
      </c>
      <c r="T33" s="1176">
        <v>18</v>
      </c>
      <c r="U33" s="1176">
        <v>0</v>
      </c>
      <c r="V33" s="1175">
        <v>47</v>
      </c>
      <c r="W33" s="1176" t="s">
        <v>816</v>
      </c>
    </row>
    <row r="34" spans="1:23" s="1087" customFormat="1" ht="12" customHeight="1">
      <c r="A34" s="1132"/>
      <c r="B34" s="1133">
        <v>31</v>
      </c>
      <c r="C34" s="1090" t="s">
        <v>794</v>
      </c>
      <c r="D34" s="1175">
        <v>2</v>
      </c>
      <c r="E34" s="1175">
        <v>3</v>
      </c>
      <c r="F34" s="1175">
        <v>0</v>
      </c>
      <c r="G34" s="1175">
        <v>0</v>
      </c>
      <c r="H34" s="1175">
        <v>5</v>
      </c>
      <c r="I34" s="1175">
        <v>6</v>
      </c>
      <c r="J34" s="1175"/>
      <c r="K34" s="1176">
        <v>2</v>
      </c>
      <c r="L34" s="1176">
        <v>2</v>
      </c>
      <c r="M34" s="1176">
        <v>0</v>
      </c>
      <c r="N34" s="1176">
        <v>0</v>
      </c>
      <c r="O34" s="1175">
        <v>4</v>
      </c>
      <c r="P34" s="1176">
        <v>4</v>
      </c>
      <c r="Q34" s="1176"/>
      <c r="R34" s="1176">
        <v>0</v>
      </c>
      <c r="S34" s="1176">
        <v>1</v>
      </c>
      <c r="T34" s="1176">
        <v>0</v>
      </c>
      <c r="U34" s="1176">
        <v>0</v>
      </c>
      <c r="V34" s="1175">
        <v>1</v>
      </c>
      <c r="W34" s="1176">
        <v>2</v>
      </c>
    </row>
    <row r="35" spans="1:23" s="1087" customFormat="1" ht="12" customHeight="1">
      <c r="A35" s="1132"/>
      <c r="B35" s="1133">
        <v>32</v>
      </c>
      <c r="C35" s="1090" t="s">
        <v>795</v>
      </c>
      <c r="D35" s="1175">
        <v>1</v>
      </c>
      <c r="E35" s="1175">
        <v>6</v>
      </c>
      <c r="F35" s="1175">
        <v>6</v>
      </c>
      <c r="G35" s="1175">
        <v>6</v>
      </c>
      <c r="H35" s="1175">
        <v>19</v>
      </c>
      <c r="I35" s="1175" t="s">
        <v>767</v>
      </c>
      <c r="J35" s="1175"/>
      <c r="K35" s="1176">
        <v>1</v>
      </c>
      <c r="L35" s="1176">
        <v>3</v>
      </c>
      <c r="M35" s="1176">
        <v>1</v>
      </c>
      <c r="N35" s="1176">
        <v>3</v>
      </c>
      <c r="O35" s="1175">
        <v>8</v>
      </c>
      <c r="P35" s="1176" t="s">
        <v>767</v>
      </c>
      <c r="Q35" s="1176"/>
      <c r="R35" s="1176">
        <v>0</v>
      </c>
      <c r="S35" s="1176">
        <v>3</v>
      </c>
      <c r="T35" s="1176">
        <v>5</v>
      </c>
      <c r="U35" s="1176">
        <v>3</v>
      </c>
      <c r="V35" s="1175">
        <v>11</v>
      </c>
      <c r="W35" s="1176" t="s">
        <v>767</v>
      </c>
    </row>
    <row r="36" spans="1:23" s="1087" customFormat="1" ht="13.5" customHeight="1" thickBot="1">
      <c r="A36" s="1132"/>
      <c r="B36" s="1136">
        <v>33</v>
      </c>
      <c r="C36" s="1095" t="s">
        <v>796</v>
      </c>
      <c r="D36" s="1179" t="s">
        <v>25</v>
      </c>
      <c r="E36" s="1179">
        <v>0</v>
      </c>
      <c r="F36" s="1179" t="s">
        <v>25</v>
      </c>
      <c r="G36" s="1179" t="s">
        <v>25</v>
      </c>
      <c r="H36" s="1179">
        <v>0</v>
      </c>
      <c r="I36" s="1179">
        <v>1</v>
      </c>
      <c r="J36" s="1179"/>
      <c r="K36" s="1180" t="s">
        <v>25</v>
      </c>
      <c r="L36" s="1180" t="s">
        <v>25</v>
      </c>
      <c r="M36" s="1180" t="s">
        <v>25</v>
      </c>
      <c r="N36" s="1180" t="s">
        <v>25</v>
      </c>
      <c r="O36" s="1179" t="s">
        <v>25</v>
      </c>
      <c r="P36" s="1180">
        <v>0</v>
      </c>
      <c r="Q36" s="1180"/>
      <c r="R36" s="1180" t="s">
        <v>25</v>
      </c>
      <c r="S36" s="1180">
        <v>0</v>
      </c>
      <c r="T36" s="1180" t="s">
        <v>25</v>
      </c>
      <c r="U36" s="1180" t="s">
        <v>25</v>
      </c>
      <c r="V36" s="1179">
        <v>0</v>
      </c>
      <c r="W36" s="1180">
        <v>1</v>
      </c>
    </row>
    <row r="37" spans="1:23" s="1093" customFormat="1" ht="15.75" customHeight="1" thickBot="1">
      <c r="A37" s="1132"/>
      <c r="B37" s="1139"/>
      <c r="C37" s="1140" t="s">
        <v>797</v>
      </c>
      <c r="D37" s="1181">
        <f>SUM(D4:D36)</f>
        <v>110</v>
      </c>
      <c r="E37" s="1181">
        <f>SUM(E4:E36)</f>
        <v>92</v>
      </c>
      <c r="F37" s="1181">
        <f>SUM(F4:F36)</f>
        <v>150</v>
      </c>
      <c r="G37" s="1181">
        <f>SUM(G4:G36)</f>
        <v>163</v>
      </c>
      <c r="H37" s="1181">
        <f>SUM(H4:H36)</f>
        <v>515</v>
      </c>
      <c r="I37" s="1181" t="s">
        <v>767</v>
      </c>
      <c r="J37" s="1181"/>
      <c r="K37" s="1181">
        <f>SUM(K4:K36)</f>
        <v>40</v>
      </c>
      <c r="L37" s="1181">
        <f>SUM(L4:L36)</f>
        <v>31</v>
      </c>
      <c r="M37" s="1181">
        <f>SUM(M4:M36)</f>
        <v>52</v>
      </c>
      <c r="N37" s="1181">
        <f>SUM(N4:N36)</f>
        <v>74</v>
      </c>
      <c r="O37" s="1181">
        <f>SUM(O4:O36)</f>
        <v>197</v>
      </c>
      <c r="P37" s="1181" t="s">
        <v>767</v>
      </c>
      <c r="Q37" s="1181"/>
      <c r="R37" s="1181">
        <f>SUM(R4:R36)</f>
        <v>70</v>
      </c>
      <c r="S37" s="1181">
        <f>SUM(S4:S36)</f>
        <v>61</v>
      </c>
      <c r="T37" s="1181">
        <f>SUM(T4:T36)</f>
        <v>98</v>
      </c>
      <c r="U37" s="1181">
        <f>SUM(U4:U36)</f>
        <v>89</v>
      </c>
      <c r="V37" s="1181">
        <f>SUM(V4:V36)</f>
        <v>318</v>
      </c>
      <c r="W37" s="1181" t="s">
        <v>767</v>
      </c>
    </row>
    <row r="38" spans="1:23" s="1093" customFormat="1" ht="12" customHeight="1">
      <c r="A38" s="1132"/>
      <c r="B38" s="1142">
        <v>34</v>
      </c>
      <c r="C38" s="1143" t="s">
        <v>798</v>
      </c>
      <c r="D38" s="1201" t="s">
        <v>292</v>
      </c>
      <c r="E38" s="1201" t="s">
        <v>292</v>
      </c>
      <c r="F38" s="1201" t="s">
        <v>292</v>
      </c>
      <c r="G38" s="1201" t="s">
        <v>292</v>
      </c>
      <c r="H38" s="1201" t="s">
        <v>292</v>
      </c>
      <c r="I38" s="1201" t="s">
        <v>292</v>
      </c>
      <c r="J38" s="1182"/>
      <c r="K38" s="1202" t="s">
        <v>292</v>
      </c>
      <c r="L38" s="1202" t="s">
        <v>292</v>
      </c>
      <c r="M38" s="1202" t="s">
        <v>292</v>
      </c>
      <c r="N38" s="1202" t="s">
        <v>292</v>
      </c>
      <c r="O38" s="1201" t="s">
        <v>292</v>
      </c>
      <c r="P38" s="1202" t="s">
        <v>292</v>
      </c>
      <c r="Q38" s="1183"/>
      <c r="R38" s="1202" t="s">
        <v>292</v>
      </c>
      <c r="S38" s="1202" t="s">
        <v>292</v>
      </c>
      <c r="T38" s="1202" t="s">
        <v>292</v>
      </c>
      <c r="U38" s="1202" t="s">
        <v>292</v>
      </c>
      <c r="V38" s="1201" t="s">
        <v>292</v>
      </c>
      <c r="W38" s="1202" t="s">
        <v>292</v>
      </c>
    </row>
    <row r="39" spans="1:23" s="1093" customFormat="1" ht="12" customHeight="1" thickBot="1">
      <c r="A39" s="1132"/>
      <c r="B39" s="1146">
        <v>35</v>
      </c>
      <c r="C39" s="1147" t="s">
        <v>30</v>
      </c>
      <c r="D39" s="1184">
        <v>15</v>
      </c>
      <c r="E39" s="1184">
        <v>41</v>
      </c>
      <c r="F39" s="1184">
        <v>58</v>
      </c>
      <c r="G39" s="1184">
        <v>94</v>
      </c>
      <c r="H39" s="1184">
        <v>208</v>
      </c>
      <c r="I39" s="1184">
        <v>208</v>
      </c>
      <c r="J39" s="1184"/>
      <c r="K39" s="1185">
        <v>9</v>
      </c>
      <c r="L39" s="1185">
        <v>13</v>
      </c>
      <c r="M39" s="1185">
        <v>20</v>
      </c>
      <c r="N39" s="1185">
        <v>47</v>
      </c>
      <c r="O39" s="1184">
        <v>89</v>
      </c>
      <c r="P39" s="1185">
        <v>99</v>
      </c>
      <c r="Q39" s="1185"/>
      <c r="R39" s="1185">
        <v>6</v>
      </c>
      <c r="S39" s="1185">
        <v>28</v>
      </c>
      <c r="T39" s="1185">
        <v>38</v>
      </c>
      <c r="U39" s="1185">
        <v>47</v>
      </c>
      <c r="V39" s="1184">
        <v>119</v>
      </c>
      <c r="W39" s="1185">
        <v>109</v>
      </c>
    </row>
    <row r="40" spans="1:23" s="1093" customFormat="1" ht="20.25" customHeight="1" thickBot="1" thickTop="1">
      <c r="A40" s="1132"/>
      <c r="B40" s="1150"/>
      <c r="C40" s="1150" t="s">
        <v>799</v>
      </c>
      <c r="D40" s="1186">
        <f>SUM(D37:D39)</f>
        <v>125</v>
      </c>
      <c r="E40" s="1186">
        <f>SUM(E37:E39)</f>
        <v>133</v>
      </c>
      <c r="F40" s="1186">
        <f>SUM(F37:F39)</f>
        <v>208</v>
      </c>
      <c r="G40" s="1186">
        <f>SUM(G37:G39)</f>
        <v>257</v>
      </c>
      <c r="H40" s="1186">
        <f>SUM(H37:H39)</f>
        <v>723</v>
      </c>
      <c r="I40" s="1186" t="s">
        <v>767</v>
      </c>
      <c r="J40" s="1186"/>
      <c r="K40" s="1186">
        <f>SUM(K37:K39)</f>
        <v>49</v>
      </c>
      <c r="L40" s="1186">
        <f>SUM(L37:L39)</f>
        <v>44</v>
      </c>
      <c r="M40" s="1186">
        <f>SUM(M37:M39)</f>
        <v>72</v>
      </c>
      <c r="N40" s="1186">
        <f>SUM(N37:N39)</f>
        <v>121</v>
      </c>
      <c r="O40" s="1186">
        <f>SUM(O37:O39)</f>
        <v>286</v>
      </c>
      <c r="P40" s="1186" t="s">
        <v>767</v>
      </c>
      <c r="Q40" s="1186"/>
      <c r="R40" s="1186">
        <f>SUM(R37:R39)</f>
        <v>76</v>
      </c>
      <c r="S40" s="1186">
        <f>SUM(S37:S39)</f>
        <v>89</v>
      </c>
      <c r="T40" s="1186">
        <f>SUM(T37:T39)</f>
        <v>136</v>
      </c>
      <c r="U40" s="1186">
        <f>SUM(U37:U39)</f>
        <v>136</v>
      </c>
      <c r="V40" s="1186">
        <f>SUM(V37:V39)</f>
        <v>437</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ht="11.25">
      <c r="B42" s="1108" t="s">
        <v>812</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W43"/>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817</v>
      </c>
      <c r="B1" s="1199"/>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f>'CPI4の数'!D4+'CPI3の数'!D4</f>
        <v>1</v>
      </c>
      <c r="E4" s="1173">
        <f>'CPI4の数'!E4+'CPI3の数'!E4</f>
        <v>1</v>
      </c>
      <c r="F4" s="1173">
        <f>'CPI4の数'!F4+'CPI3の数'!F4</f>
        <v>1</v>
      </c>
      <c r="G4" s="1173">
        <f>'CPI4の数'!G4+'CPI3の数'!G4</f>
        <v>0</v>
      </c>
      <c r="H4" s="1173">
        <f>'CPI4の数'!H4+'CPI3の数'!H4</f>
        <v>3</v>
      </c>
      <c r="I4" s="1173">
        <f>'CPI4の数'!I4+'CPI3の数'!I4</f>
        <v>26</v>
      </c>
      <c r="J4" s="1173"/>
      <c r="K4" s="1174">
        <f>'CPI4の数'!K4+'CPI3の数'!K4</f>
        <v>0</v>
      </c>
      <c r="L4" s="1174">
        <f>'CPI4の数'!L4+'CPI3の数'!L4</f>
        <v>1</v>
      </c>
      <c r="M4" s="1174">
        <f>'CPI4の数'!M4+'CPI3の数'!M4</f>
        <v>1</v>
      </c>
      <c r="N4" s="1174">
        <f>'CPI4の数'!N4+'CPI3の数'!N4</f>
        <v>0</v>
      </c>
      <c r="O4" s="1173">
        <f>'CPI4の数'!O4+'CPI3の数'!O4</f>
        <v>2</v>
      </c>
      <c r="P4" s="1174">
        <f>'CPI4の数'!P4+'CPI3の数'!P4</f>
        <v>9</v>
      </c>
      <c r="Q4" s="1174"/>
      <c r="R4" s="1174">
        <f>'CPI4の数'!R4+'CPI3の数'!R4</f>
        <v>1</v>
      </c>
      <c r="S4" s="1174">
        <f>'CPI4の数'!S4+'CPI3の数'!S4</f>
        <v>0</v>
      </c>
      <c r="T4" s="1174">
        <f>'CPI4の数'!T4+'CPI3の数'!T4</f>
        <v>0</v>
      </c>
      <c r="U4" s="1174">
        <f>'CPI4の数'!U4+'CPI3の数'!U4</f>
        <v>0</v>
      </c>
      <c r="V4" s="1173">
        <f>'CPI4の数'!V4+'CPI3の数'!V4</f>
        <v>1</v>
      </c>
      <c r="W4" s="1174">
        <f>'CPI4の数'!W4+'CPI3の数'!W4</f>
        <v>17</v>
      </c>
    </row>
    <row r="5" spans="1:23" s="1093" customFormat="1" ht="12" customHeight="1">
      <c r="A5" s="1132"/>
      <c r="B5" s="1133">
        <v>2</v>
      </c>
      <c r="C5" s="1090" t="s">
        <v>759</v>
      </c>
      <c r="D5" s="1175">
        <f>'CPI4の数'!D5+'CPI3の数'!D5</f>
        <v>1</v>
      </c>
      <c r="E5" s="1175">
        <f>'CPI4の数'!E5+'CPI3の数'!E5</f>
        <v>0</v>
      </c>
      <c r="F5" s="1175">
        <f>'CPI4の数'!F5+'CPI3の数'!F5</f>
        <v>2</v>
      </c>
      <c r="G5" s="1175">
        <f>'CPI4の数'!G5+'CPI3の数'!G5</f>
        <v>0</v>
      </c>
      <c r="H5" s="1175">
        <f>'CPI4の数'!H5+'CPI3の数'!H5</f>
        <v>3</v>
      </c>
      <c r="I5" s="1175">
        <f>'CPI4の数'!I5+'CPI3の数'!I5</f>
        <v>17</v>
      </c>
      <c r="J5" s="1175"/>
      <c r="K5" s="1176">
        <f>'CPI4の数'!K5+'CPI3の数'!K5</f>
        <v>0</v>
      </c>
      <c r="L5" s="1176">
        <f>'CPI4の数'!L5+'CPI3の数'!L5</f>
        <v>0</v>
      </c>
      <c r="M5" s="1176">
        <f>'CPI4の数'!M5+'CPI3の数'!M5</f>
        <v>0</v>
      </c>
      <c r="N5" s="1176">
        <f>'CPI4の数'!N5+'CPI3の数'!N5</f>
        <v>0</v>
      </c>
      <c r="O5" s="1175">
        <f>'CPI4の数'!O5+'CPI3の数'!O5</f>
        <v>0</v>
      </c>
      <c r="P5" s="1176">
        <f>'CPI4の数'!P5+'CPI3の数'!P5</f>
        <v>5</v>
      </c>
      <c r="Q5" s="1176"/>
      <c r="R5" s="1176">
        <f>'CPI4の数'!R5+'CPI3の数'!R5</f>
        <v>1</v>
      </c>
      <c r="S5" s="1176">
        <f>'CPI4の数'!S5+'CPI3の数'!S5</f>
        <v>0</v>
      </c>
      <c r="T5" s="1176">
        <f>'CPI4の数'!T5+'CPI3の数'!T5</f>
        <v>2</v>
      </c>
      <c r="U5" s="1176">
        <f>'CPI4の数'!U5+'CPI3の数'!U5</f>
        <v>0</v>
      </c>
      <c r="V5" s="1175">
        <f>'CPI4の数'!V5+'CPI3の数'!V5</f>
        <v>3</v>
      </c>
      <c r="W5" s="1176">
        <f>'CPI4の数'!W5+'CPI3の数'!W5</f>
        <v>12</v>
      </c>
    </row>
    <row r="6" spans="1:23" s="1093" customFormat="1" ht="12" customHeight="1">
      <c r="A6" s="1132"/>
      <c r="B6" s="1133">
        <v>3</v>
      </c>
      <c r="C6" s="1090" t="s">
        <v>760</v>
      </c>
      <c r="D6" s="1175">
        <f>'CPI4の数'!D6+'CPI3の数'!D6</f>
        <v>4</v>
      </c>
      <c r="E6" s="1175">
        <f>'CPI4の数'!E6+'CPI3の数'!E6</f>
        <v>2</v>
      </c>
      <c r="F6" s="1175">
        <f>'CPI4の数'!F6+'CPI3の数'!F6</f>
        <v>3</v>
      </c>
      <c r="G6" s="1175">
        <f>'CPI4の数'!G6+'CPI3の数'!G6</f>
        <v>6</v>
      </c>
      <c r="H6" s="1175">
        <f>'CPI4の数'!H6+'CPI3の数'!H6</f>
        <v>15</v>
      </c>
      <c r="I6" s="1175" t="s">
        <v>761</v>
      </c>
      <c r="J6" s="1175"/>
      <c r="K6" s="1176">
        <f>'CPI4の数'!K6+'CPI3の数'!K6</f>
        <v>1</v>
      </c>
      <c r="L6" s="1176">
        <f>'CPI4の数'!L6+'CPI3の数'!L6</f>
        <v>2</v>
      </c>
      <c r="M6" s="1176">
        <f>'CPI4の数'!M6+'CPI3の数'!M6</f>
        <v>1</v>
      </c>
      <c r="N6" s="1176">
        <f>'CPI4の数'!N6+'CPI3の数'!N6</f>
        <v>2</v>
      </c>
      <c r="O6" s="1175">
        <f>'CPI4の数'!O6+'CPI3の数'!O6</f>
        <v>6</v>
      </c>
      <c r="P6" s="1176" t="s">
        <v>761</v>
      </c>
      <c r="Q6" s="1176"/>
      <c r="R6" s="1176">
        <f>'CPI4の数'!R6+'CPI3の数'!R6</f>
        <v>3</v>
      </c>
      <c r="S6" s="1176">
        <v>0</v>
      </c>
      <c r="T6" s="1176">
        <f>'CPI4の数'!T6+'CPI3の数'!T6</f>
        <v>2</v>
      </c>
      <c r="U6" s="1176">
        <v>4</v>
      </c>
      <c r="V6" s="1175">
        <f>'CPI4の数'!V6+'CPI3の数'!V6</f>
        <v>9</v>
      </c>
      <c r="W6" s="1176" t="s">
        <v>761</v>
      </c>
    </row>
    <row r="7" spans="1:23" s="1087" customFormat="1" ht="12" customHeight="1">
      <c r="A7" s="1132"/>
      <c r="B7" s="1133">
        <v>4</v>
      </c>
      <c r="C7" s="1090" t="s">
        <v>762</v>
      </c>
      <c r="D7" s="1175">
        <f>'CPI4の数'!D7+'CPI3の数'!D7</f>
        <v>2</v>
      </c>
      <c r="E7" s="1175">
        <f>'CPI4の数'!E7+'CPI3の数'!E7</f>
        <v>3</v>
      </c>
      <c r="F7" s="1175">
        <f>'CPI4の数'!F7+'CPI3の数'!F7</f>
        <v>6</v>
      </c>
      <c r="G7" s="1175" t="s">
        <v>763</v>
      </c>
      <c r="H7" s="1175">
        <f>'CPI4の数'!H7+'CPI3の数'!H7</f>
        <v>11</v>
      </c>
      <c r="I7" s="1175" t="s">
        <v>763</v>
      </c>
      <c r="J7" s="1175"/>
      <c r="K7" s="1176">
        <f>'CPI4の数'!K7+'CPI3の数'!K7</f>
        <v>1</v>
      </c>
      <c r="L7" s="1176">
        <f>'CPI4の数'!L7+'CPI3の数'!L7</f>
        <v>1</v>
      </c>
      <c r="M7" s="1176">
        <f>'CPI4の数'!M7+'CPI3の数'!M7</f>
        <v>1</v>
      </c>
      <c r="N7" s="1176" t="s">
        <v>763</v>
      </c>
      <c r="O7" s="1175">
        <f>'CPI4の数'!O7+'CPI3の数'!O7</f>
        <v>3</v>
      </c>
      <c r="P7" s="1176" t="s">
        <v>763</v>
      </c>
      <c r="Q7" s="1176"/>
      <c r="R7" s="1176">
        <f>'CPI4の数'!R7+'CPI3の数'!R7</f>
        <v>1</v>
      </c>
      <c r="S7" s="1176">
        <f>'CPI4の数'!S7+'CPI3の数'!S7</f>
        <v>2</v>
      </c>
      <c r="T7" s="1176">
        <f>'CPI4の数'!T7+'CPI3の数'!T7</f>
        <v>5</v>
      </c>
      <c r="U7" s="1176" t="s">
        <v>763</v>
      </c>
      <c r="V7" s="1175">
        <f>'CPI4の数'!V7+'CPI3の数'!V7</f>
        <v>8</v>
      </c>
      <c r="W7" s="1176" t="s">
        <v>763</v>
      </c>
    </row>
    <row r="8" spans="1:23" s="1087" customFormat="1" ht="12" customHeight="1">
      <c r="A8" s="1132"/>
      <c r="B8" s="1133">
        <v>5</v>
      </c>
      <c r="C8" s="1090" t="s">
        <v>764</v>
      </c>
      <c r="D8" s="1175">
        <f>'CPI4の数'!D8+'CPI3の数'!D8</f>
        <v>3</v>
      </c>
      <c r="E8" s="1175">
        <f>'CPI4の数'!E8+'CPI3の数'!E8</f>
        <v>0</v>
      </c>
      <c r="F8" s="1175">
        <f>'CPI4の数'!F8+'CPI3の数'!F8</f>
        <v>3</v>
      </c>
      <c r="G8" s="1175" t="s">
        <v>765</v>
      </c>
      <c r="H8" s="1175">
        <f>'CPI4の数'!H8+'CPI3の数'!H8</f>
        <v>6</v>
      </c>
      <c r="I8" s="1175">
        <f>'CPI4の数'!I8+'CPI3の数'!I8</f>
        <v>1</v>
      </c>
      <c r="J8" s="1175"/>
      <c r="K8" s="1176">
        <f>'CPI4の数'!K8+'CPI3の数'!K8</f>
        <v>3</v>
      </c>
      <c r="L8" s="1176">
        <f>'CPI4の数'!L8+'CPI3の数'!L8</f>
        <v>0</v>
      </c>
      <c r="M8" s="1176">
        <f>'CPI4の数'!M8+'CPI3の数'!M8</f>
        <v>0</v>
      </c>
      <c r="N8" s="1176" t="s">
        <v>765</v>
      </c>
      <c r="O8" s="1175">
        <f>'CPI4の数'!O8+'CPI3の数'!O8</f>
        <v>3</v>
      </c>
      <c r="P8" s="1176">
        <f>'CPI4の数'!P8+'CPI3の数'!P8</f>
        <v>1</v>
      </c>
      <c r="Q8" s="1176"/>
      <c r="R8" s="1176">
        <f>'CPI4の数'!R8+'CPI3の数'!R8</f>
        <v>0</v>
      </c>
      <c r="S8" s="1176">
        <f>'CPI4の数'!S8+'CPI3の数'!S8</f>
        <v>0</v>
      </c>
      <c r="T8" s="1176">
        <f>'CPI4の数'!T8+'CPI3の数'!T8</f>
        <v>3</v>
      </c>
      <c r="U8" s="1176" t="s">
        <v>765</v>
      </c>
      <c r="V8" s="1175">
        <f>'CPI4の数'!V8+'CPI3の数'!V8</f>
        <v>3</v>
      </c>
      <c r="W8" s="1176">
        <f>'CPI4の数'!W8+'CPI3の数'!W8</f>
        <v>0</v>
      </c>
    </row>
    <row r="9" spans="1:23" s="1087" customFormat="1" ht="12" customHeight="1">
      <c r="A9" s="1132"/>
      <c r="B9" s="1133">
        <v>6</v>
      </c>
      <c r="C9" s="1090" t="s">
        <v>766</v>
      </c>
      <c r="D9" s="1175">
        <f>'CPI4の数'!D9+'CPI3の数'!D9</f>
        <v>2</v>
      </c>
      <c r="E9" s="1175">
        <v>1</v>
      </c>
      <c r="F9" s="1175">
        <f>'CPI4の数'!F9+'CPI3の数'!F9</f>
        <v>4</v>
      </c>
      <c r="G9" s="1175" t="s">
        <v>767</v>
      </c>
      <c r="H9" s="1175">
        <f>'CPI4の数'!H9+'CPI3の数'!H9</f>
        <v>7</v>
      </c>
      <c r="I9" s="1175">
        <f>'CPI4の数'!I9+'CPI3の数'!I9</f>
        <v>1</v>
      </c>
      <c r="J9" s="1175"/>
      <c r="K9" s="1176">
        <f>'CPI4の数'!K9+'CPI3の数'!K9</f>
        <v>1</v>
      </c>
      <c r="L9" s="1176">
        <f>'CPI4の数'!L9+'CPI3の数'!L9</f>
        <v>0</v>
      </c>
      <c r="M9" s="1176">
        <f>'CPI4の数'!M9+'CPI3の数'!M9</f>
        <v>0</v>
      </c>
      <c r="N9" s="1176" t="s">
        <v>767</v>
      </c>
      <c r="O9" s="1175">
        <f>'CPI4の数'!O9+'CPI3の数'!O9</f>
        <v>1</v>
      </c>
      <c r="P9" s="1176">
        <f>'CPI4の数'!P9+'CPI3の数'!P9</f>
        <v>1</v>
      </c>
      <c r="Q9" s="1176"/>
      <c r="R9" s="1176">
        <f>'CPI4の数'!R9+'CPI3の数'!R9</f>
        <v>1</v>
      </c>
      <c r="S9" s="1176">
        <f>'CPI4の数'!S9+'CPI3の数'!S9</f>
        <v>1</v>
      </c>
      <c r="T9" s="1176">
        <f>'CPI4の数'!T9+'CPI3の数'!T9</f>
        <v>4</v>
      </c>
      <c r="U9" s="1176" t="s">
        <v>767</v>
      </c>
      <c r="V9" s="1175">
        <f>'CPI4の数'!V9+'CPI3の数'!V9</f>
        <v>6</v>
      </c>
      <c r="W9" s="1176">
        <f>'CPI4の数'!W9+'CPI3の数'!W9</f>
        <v>0</v>
      </c>
    </row>
    <row r="10" spans="1:23" s="1087" customFormat="1" ht="12" customHeight="1">
      <c r="A10" s="1132"/>
      <c r="B10" s="1133">
        <v>7</v>
      </c>
      <c r="C10" s="1090" t="s">
        <v>768</v>
      </c>
      <c r="D10" s="1175">
        <v>7</v>
      </c>
      <c r="E10" s="1175">
        <v>7</v>
      </c>
      <c r="F10" s="1175">
        <f>'CPI4の数'!F10+'CPI3の数'!F10</f>
        <v>13</v>
      </c>
      <c r="G10" s="1175">
        <f>'CPI4の数'!G10+'CPI3の数'!G10</f>
        <v>30</v>
      </c>
      <c r="H10" s="1175">
        <f>'CPI4の数'!H10+'CPI3の数'!H10</f>
        <v>57</v>
      </c>
      <c r="I10" s="1175" t="s">
        <v>816</v>
      </c>
      <c r="J10" s="1175"/>
      <c r="K10" s="1176">
        <f>'CPI4の数'!K10+'CPI3の数'!K10</f>
        <v>3</v>
      </c>
      <c r="L10" s="1176">
        <f>'CPI4の数'!L10+'CPI3の数'!L10</f>
        <v>4</v>
      </c>
      <c r="M10" s="1176">
        <f>'CPI4の数'!M10+'CPI3の数'!M10</f>
        <v>2</v>
      </c>
      <c r="N10" s="1176">
        <f>'CPI4の数'!N10+'CPI3の数'!N10</f>
        <v>10</v>
      </c>
      <c r="O10" s="1175">
        <f>'CPI4の数'!O10+'CPI3の数'!O10</f>
        <v>19</v>
      </c>
      <c r="P10" s="1176" t="s">
        <v>816</v>
      </c>
      <c r="Q10" s="1176"/>
      <c r="R10" s="1176">
        <f>'CPI4の数'!R10+'CPI3の数'!R10</f>
        <v>4</v>
      </c>
      <c r="S10" s="1176">
        <f>'CPI4の数'!S10+'CPI3の数'!S10</f>
        <v>3</v>
      </c>
      <c r="T10" s="1176">
        <f>'CPI4の数'!T10+'CPI3の数'!T10</f>
        <v>11</v>
      </c>
      <c r="U10" s="1176">
        <f>'CPI4の数'!U10+'CPI3の数'!U10</f>
        <v>20</v>
      </c>
      <c r="V10" s="1175">
        <f>'CPI4の数'!V10+'CPI3の数'!V10</f>
        <v>38</v>
      </c>
      <c r="W10" s="1176" t="s">
        <v>816</v>
      </c>
    </row>
    <row r="11" spans="1:23" s="1087" customFormat="1" ht="12" customHeight="1">
      <c r="A11" s="1132"/>
      <c r="B11" s="1133">
        <v>8</v>
      </c>
      <c r="C11" s="1090" t="s">
        <v>770</v>
      </c>
      <c r="D11" s="1175">
        <f>'CPI4の数'!D11+'CPI3の数'!D11</f>
        <v>15</v>
      </c>
      <c r="E11" s="1175">
        <f>'CPI4の数'!E11+'CPI3の数'!E11</f>
        <v>23</v>
      </c>
      <c r="F11" s="1175">
        <f>'CPI4の数'!F11+'CPI3の数'!F11</f>
        <v>35</v>
      </c>
      <c r="G11" s="1175">
        <f>'CPI4の数'!G11+'CPI3の数'!G11</f>
        <v>103</v>
      </c>
      <c r="H11" s="1175">
        <f>'CPI4の数'!H11+'CPI3の数'!H11</f>
        <v>176</v>
      </c>
      <c r="I11" s="1175">
        <f>'CPI4の数'!I11+'CPI3の数'!I11</f>
        <v>118</v>
      </c>
      <c r="J11" s="1175"/>
      <c r="K11" s="1176">
        <f>'CPI4の数'!K11+'CPI3の数'!K11</f>
        <v>3</v>
      </c>
      <c r="L11" s="1176">
        <f>'CPI4の数'!L11+'CPI3の数'!L11</f>
        <v>12</v>
      </c>
      <c r="M11" s="1176">
        <f>'CPI4の数'!M11+'CPI3の数'!M11</f>
        <v>15</v>
      </c>
      <c r="N11" s="1176">
        <f>'CPI4の数'!N11+'CPI3の数'!N11</f>
        <v>39</v>
      </c>
      <c r="O11" s="1175">
        <f>'CPI4の数'!O11+'CPI3の数'!O11</f>
        <v>69</v>
      </c>
      <c r="P11" s="1176">
        <f>'CPI4の数'!P11+'CPI3の数'!P11</f>
        <v>47</v>
      </c>
      <c r="Q11" s="1176"/>
      <c r="R11" s="1176">
        <f>'CPI4の数'!R11+'CPI3の数'!R11</f>
        <v>12</v>
      </c>
      <c r="S11" s="1176">
        <f>'CPI4の数'!S11+'CPI3の数'!S11</f>
        <v>11</v>
      </c>
      <c r="T11" s="1176">
        <f>'CPI4の数'!T11+'CPI3の数'!T11</f>
        <v>20</v>
      </c>
      <c r="U11" s="1176">
        <f>'CPI4の数'!U11+'CPI3の数'!U11</f>
        <v>64</v>
      </c>
      <c r="V11" s="1175">
        <f>'CPI4の数'!V11+'CPI3の数'!V11</f>
        <v>107</v>
      </c>
      <c r="W11" s="1176">
        <f>'CPI4の数'!W11+'CPI3の数'!W11</f>
        <v>71</v>
      </c>
    </row>
    <row r="12" spans="1:23" s="1087" customFormat="1" ht="12" customHeight="1">
      <c r="A12" s="1132"/>
      <c r="B12" s="1133">
        <v>9</v>
      </c>
      <c r="C12" s="1090" t="s">
        <v>771</v>
      </c>
      <c r="D12" s="1175">
        <f>'CPI4の数'!D12+'CPI3の数'!D12</f>
        <v>9</v>
      </c>
      <c r="E12" s="1175">
        <f>'CPI4の数'!E12+'CPI3の数'!E12</f>
        <v>7</v>
      </c>
      <c r="F12" s="1175">
        <f>'CPI4の数'!F12+'CPI3の数'!F12</f>
        <v>1</v>
      </c>
      <c r="G12" s="1175">
        <f>'CPI4の数'!G12+'CPI3の数'!G12</f>
        <v>8</v>
      </c>
      <c r="H12" s="1175">
        <f>'CPI4の数'!H12+'CPI3の数'!H12</f>
        <v>25</v>
      </c>
      <c r="I12" s="1175">
        <f>'CPI4の数'!I12+'CPI3の数'!I12</f>
        <v>356</v>
      </c>
      <c r="J12" s="1175"/>
      <c r="K12" s="1176">
        <f>'CPI4の数'!K12+'CPI3の数'!K12</f>
        <v>1</v>
      </c>
      <c r="L12" s="1176">
        <f>'CPI4の数'!L12+'CPI3の数'!L12</f>
        <v>2</v>
      </c>
      <c r="M12" s="1176">
        <f>'CPI4の数'!M12+'CPI3の数'!M12</f>
        <v>1</v>
      </c>
      <c r="N12" s="1176">
        <f>'CPI4の数'!N12+'CPI3の数'!N12</f>
        <v>5</v>
      </c>
      <c r="O12" s="1175">
        <f>'CPI4の数'!O12+'CPI3の数'!O12</f>
        <v>9</v>
      </c>
      <c r="P12" s="1176">
        <f>'CPI4の数'!P12+'CPI3の数'!P12</f>
        <v>128</v>
      </c>
      <c r="Q12" s="1176"/>
      <c r="R12" s="1176">
        <f>'CPI4の数'!R12+'CPI3の数'!R12</f>
        <v>8</v>
      </c>
      <c r="S12" s="1176">
        <f>'CPI4の数'!S12+'CPI3の数'!S12</f>
        <v>5</v>
      </c>
      <c r="T12" s="1176">
        <f>'CPI4の数'!T12+'CPI3の数'!T12</f>
        <v>0</v>
      </c>
      <c r="U12" s="1176">
        <f>'CPI4の数'!U12+'CPI3の数'!U12</f>
        <v>3</v>
      </c>
      <c r="V12" s="1175">
        <f>'CPI4の数'!V12+'CPI3の数'!V12</f>
        <v>16</v>
      </c>
      <c r="W12" s="1176">
        <f>'CPI4の数'!W12+'CPI3の数'!W12</f>
        <v>228</v>
      </c>
    </row>
    <row r="13" spans="1:23" s="1087" customFormat="1" ht="12" customHeight="1">
      <c r="A13" s="1132"/>
      <c r="B13" s="1133">
        <v>10</v>
      </c>
      <c r="C13" s="1090" t="s">
        <v>772</v>
      </c>
      <c r="D13" s="1175">
        <f>'CPI4の数'!D13+'CPI3の数'!D13</f>
        <v>25</v>
      </c>
      <c r="E13" s="1175">
        <f>'CPI4の数'!E13+'CPI3の数'!E13</f>
        <v>33</v>
      </c>
      <c r="F13" s="1175">
        <f>'CPI4の数'!F13+'CPI3の数'!F13</f>
        <v>43</v>
      </c>
      <c r="G13" s="1175">
        <f>'CPI4の数'!G13+'CPI3の数'!G13</f>
        <v>74</v>
      </c>
      <c r="H13" s="1175">
        <f>'CPI4の数'!H13+'CPI3の数'!H13</f>
        <v>175</v>
      </c>
      <c r="I13" s="1175">
        <f>'CPI4の数'!I13+'CPI3の数'!I13</f>
        <v>174</v>
      </c>
      <c r="J13" s="1175"/>
      <c r="K13" s="1176">
        <f>'CPI4の数'!K13+'CPI3の数'!K13</f>
        <v>8</v>
      </c>
      <c r="L13" s="1176">
        <f>'CPI4の数'!L13+'CPI3の数'!L13</f>
        <v>7</v>
      </c>
      <c r="M13" s="1176">
        <f>'CPI4の数'!M13+'CPI3の数'!M13</f>
        <v>17</v>
      </c>
      <c r="N13" s="1176">
        <f>'CPI4の数'!N13+'CPI3の数'!N13</f>
        <v>27</v>
      </c>
      <c r="O13" s="1175">
        <f>'CPI4の数'!O13+'CPI3の数'!O13</f>
        <v>59</v>
      </c>
      <c r="P13" s="1176">
        <f>'CPI4の数'!P13+'CPI3の数'!P13</f>
        <v>59</v>
      </c>
      <c r="Q13" s="1176"/>
      <c r="R13" s="1176">
        <f>'CPI4の数'!R13+'CPI3の数'!R13</f>
        <v>17</v>
      </c>
      <c r="S13" s="1176">
        <f>'CPI4の数'!S13+'CPI3の数'!S13</f>
        <v>26</v>
      </c>
      <c r="T13" s="1176">
        <f>'CPI4の数'!T13+'CPI3の数'!T13</f>
        <v>26</v>
      </c>
      <c r="U13" s="1176">
        <f>'CPI4の数'!U13+'CPI3の数'!U13</f>
        <v>47</v>
      </c>
      <c r="V13" s="1175">
        <f>'CPI4の数'!V13+'CPI3の数'!V13</f>
        <v>116</v>
      </c>
      <c r="W13" s="1176">
        <f>'CPI4の数'!W13+'CPI3の数'!W13</f>
        <v>115</v>
      </c>
    </row>
    <row r="14" spans="1:23" s="1087" customFormat="1" ht="12" customHeight="1">
      <c r="A14" s="1132"/>
      <c r="B14" s="1133">
        <v>11</v>
      </c>
      <c r="C14" s="1090" t="s">
        <v>773</v>
      </c>
      <c r="D14" s="1175">
        <f>'CPI4の数'!D14+'CPI3の数'!D14</f>
        <v>14</v>
      </c>
      <c r="E14" s="1175">
        <f>'CPI4の数'!E14+'CPI3の数'!E14</f>
        <v>22</v>
      </c>
      <c r="F14" s="1175">
        <f>'CPI4の数'!F14+'CPI3の数'!F14</f>
        <v>26</v>
      </c>
      <c r="G14" s="1175">
        <f>'CPI4の数'!G14+'CPI3の数'!G14</f>
        <v>46</v>
      </c>
      <c r="H14" s="1175">
        <f>'CPI4の数'!H14+'CPI3の数'!H14</f>
        <v>108</v>
      </c>
      <c r="I14" s="1175">
        <f>'CPI4の数'!I14+'CPI3の数'!I14</f>
        <v>78</v>
      </c>
      <c r="J14" s="1175"/>
      <c r="K14" s="1176">
        <f>'CPI4の数'!K14+'CPI3の数'!K14</f>
        <v>6</v>
      </c>
      <c r="L14" s="1176">
        <f>'CPI4の数'!L14+'CPI3の数'!L14</f>
        <v>2</v>
      </c>
      <c r="M14" s="1176">
        <f>'CPI4の数'!M14+'CPI3の数'!M14</f>
        <v>10</v>
      </c>
      <c r="N14" s="1176">
        <f>'CPI4の数'!N14+'CPI3の数'!N14</f>
        <v>20</v>
      </c>
      <c r="O14" s="1175">
        <f>'CPI4の数'!O14+'CPI3の数'!O14</f>
        <v>38</v>
      </c>
      <c r="P14" s="1176">
        <f>'CPI4の数'!P14+'CPI3の数'!P14</f>
        <v>18</v>
      </c>
      <c r="Q14" s="1176"/>
      <c r="R14" s="1176">
        <f>'CPI4の数'!R14+'CPI3の数'!R14</f>
        <v>8</v>
      </c>
      <c r="S14" s="1176">
        <f>'CPI4の数'!S14+'CPI3の数'!S14</f>
        <v>20</v>
      </c>
      <c r="T14" s="1176">
        <f>'CPI4の数'!T14+'CPI3の数'!T14</f>
        <v>16</v>
      </c>
      <c r="U14" s="1176">
        <f>'CPI4の数'!U14+'CPI3の数'!U14</f>
        <v>26</v>
      </c>
      <c r="V14" s="1175">
        <f>'CPI4の数'!V14+'CPI3の数'!V14</f>
        <v>70</v>
      </c>
      <c r="W14" s="1176">
        <f>'CPI4の数'!W14+'CPI3の数'!W14</f>
        <v>60</v>
      </c>
    </row>
    <row r="15" spans="1:23" s="1087" customFormat="1" ht="12" customHeight="1">
      <c r="A15" s="1132"/>
      <c r="B15" s="1133">
        <v>12</v>
      </c>
      <c r="C15" s="1090" t="s">
        <v>774</v>
      </c>
      <c r="D15" s="1175">
        <f>'CPI4の数'!D15+'CPI3の数'!D15</f>
        <v>2</v>
      </c>
      <c r="E15" s="1175">
        <f>'CPI4の数'!E15+'CPI3の数'!E15</f>
        <v>0</v>
      </c>
      <c r="F15" s="1175">
        <f>'CPI4の数'!F15+'CPI3の数'!F15</f>
        <v>0</v>
      </c>
      <c r="G15" s="1175">
        <f>'CPI4の数'!G15+'CPI3の数'!G15</f>
        <v>1</v>
      </c>
      <c r="H15" s="1175">
        <f>'CPI4の数'!H15+'CPI3の数'!H15</f>
        <v>3</v>
      </c>
      <c r="I15" s="1175">
        <f>'CPI4の数'!I15+'CPI3の数'!I15</f>
        <v>293</v>
      </c>
      <c r="J15" s="1175"/>
      <c r="K15" s="1176">
        <f>'CPI4の数'!K15+'CPI3の数'!K15</f>
        <v>2</v>
      </c>
      <c r="L15" s="1176">
        <f>'CPI4の数'!L15+'CPI3の数'!L15</f>
        <v>0</v>
      </c>
      <c r="M15" s="1176">
        <f>'CPI4の数'!M15+'CPI3の数'!M15</f>
        <v>0</v>
      </c>
      <c r="N15" s="1176">
        <f>'CPI4の数'!N15+'CPI3の数'!N15</f>
        <v>0</v>
      </c>
      <c r="O15" s="1175">
        <f>'CPI4の数'!O15+'CPI3の数'!O15</f>
        <v>2</v>
      </c>
      <c r="P15" s="1176">
        <f>'CPI4の数'!P15+'CPI3の数'!P15</f>
        <v>84</v>
      </c>
      <c r="Q15" s="1176"/>
      <c r="R15" s="1176">
        <f>'CPI4の数'!R15+'CPI3の数'!R15</f>
        <v>0</v>
      </c>
      <c r="S15" s="1176">
        <f>'CPI4の数'!S15+'CPI3の数'!S15</f>
        <v>0</v>
      </c>
      <c r="T15" s="1176">
        <f>'CPI4の数'!T15+'CPI3の数'!T15</f>
        <v>0</v>
      </c>
      <c r="U15" s="1176">
        <f>'CPI4の数'!U15+'CPI3の数'!U15</f>
        <v>1</v>
      </c>
      <c r="V15" s="1175">
        <f>'CPI4の数'!V15+'CPI3の数'!V15</f>
        <v>1</v>
      </c>
      <c r="W15" s="1176">
        <f>'CPI4の数'!W15+'CPI3の数'!W15</f>
        <v>209</v>
      </c>
    </row>
    <row r="16" spans="1:23" s="1087" customFormat="1" ht="12" customHeight="1">
      <c r="A16" s="1132"/>
      <c r="B16" s="1133">
        <v>13</v>
      </c>
      <c r="C16" s="1090" t="s">
        <v>775</v>
      </c>
      <c r="D16" s="1175">
        <f>'CPI4の数'!D16+'CPI3の数'!D16</f>
        <v>14</v>
      </c>
      <c r="E16" s="1175">
        <f>'CPI4の数'!E16+'CPI3の数'!E16</f>
        <v>8</v>
      </c>
      <c r="F16" s="1175">
        <f>'CPI4の数'!F16+'CPI3の数'!F16</f>
        <v>13</v>
      </c>
      <c r="G16" s="1175">
        <f>'CPI4の数'!G16+'CPI3の数'!G16</f>
        <v>39</v>
      </c>
      <c r="H16" s="1175">
        <f>'CPI4の数'!H16+'CPI3の数'!H16</f>
        <v>74</v>
      </c>
      <c r="I16" s="1175">
        <f>'CPI4の数'!I16+'CPI3の数'!I16</f>
        <v>795</v>
      </c>
      <c r="J16" s="1175"/>
      <c r="K16" s="1176">
        <f>'CPI4の数'!K16+'CPI3の数'!K16</f>
        <v>4</v>
      </c>
      <c r="L16" s="1176">
        <f>'CPI4の数'!L16+'CPI3の数'!L16</f>
        <v>0</v>
      </c>
      <c r="M16" s="1176">
        <f>'CPI4の数'!M16+'CPI3の数'!M16</f>
        <v>5</v>
      </c>
      <c r="N16" s="1176">
        <f>'CPI4の数'!N16+'CPI3の数'!N16</f>
        <v>17</v>
      </c>
      <c r="O16" s="1175">
        <f>'CPI4の数'!O16+'CPI3の数'!O16</f>
        <v>26</v>
      </c>
      <c r="P16" s="1176">
        <f>'CPI4の数'!P16+'CPI3の数'!P16</f>
        <v>298</v>
      </c>
      <c r="Q16" s="1176"/>
      <c r="R16" s="1176">
        <f>'CPI4の数'!R16+'CPI3の数'!R16</f>
        <v>10</v>
      </c>
      <c r="S16" s="1176">
        <f>'CPI4の数'!S16+'CPI3の数'!S16</f>
        <v>8</v>
      </c>
      <c r="T16" s="1176">
        <f>'CPI4の数'!T16+'CPI3の数'!T16</f>
        <v>8</v>
      </c>
      <c r="U16" s="1176">
        <f>'CPI4の数'!U16+'CPI3の数'!U16</f>
        <v>22</v>
      </c>
      <c r="V16" s="1175">
        <f>'CPI4の数'!V16+'CPI3の数'!V16</f>
        <v>48</v>
      </c>
      <c r="W16" s="1176">
        <f>'CPI4の数'!W16+'CPI3の数'!W16</f>
        <v>497</v>
      </c>
    </row>
    <row r="17" spans="1:23" s="1087" customFormat="1" ht="12" customHeight="1">
      <c r="A17" s="1132"/>
      <c r="B17" s="1133">
        <v>14</v>
      </c>
      <c r="C17" s="1090" t="s">
        <v>776</v>
      </c>
      <c r="D17" s="1175">
        <f>'CPI4の数'!D17+'CPI3の数'!D17</f>
        <v>7</v>
      </c>
      <c r="E17" s="1175">
        <f>'CPI4の数'!E17+'CPI3の数'!E17</f>
        <v>15</v>
      </c>
      <c r="F17" s="1175">
        <f>'CPI4の数'!F17+'CPI3の数'!F17</f>
        <v>16</v>
      </c>
      <c r="G17" s="1175">
        <f>'CPI4の数'!G17+'CPI3の数'!G17</f>
        <v>31</v>
      </c>
      <c r="H17" s="1175">
        <f>'CPI4の数'!H17+'CPI3の数'!H17</f>
        <v>69</v>
      </c>
      <c r="I17" s="1175">
        <f>'CPI4の数'!I17+'CPI3の数'!I17</f>
        <v>23</v>
      </c>
      <c r="J17" s="1175"/>
      <c r="K17" s="1176">
        <f>'CPI4の数'!K17+'CPI3の数'!K17</f>
        <v>5</v>
      </c>
      <c r="L17" s="1176">
        <f>'CPI4の数'!L17+'CPI3の数'!L17</f>
        <v>2</v>
      </c>
      <c r="M17" s="1176">
        <f>'CPI4の数'!M17+'CPI3の数'!M17</f>
        <v>8</v>
      </c>
      <c r="N17" s="1176">
        <f>'CPI4の数'!N17+'CPI3の数'!N17</f>
        <v>15</v>
      </c>
      <c r="O17" s="1175">
        <f>'CPI4の数'!O17+'CPI3の数'!O17</f>
        <v>30</v>
      </c>
      <c r="P17" s="1176" t="s">
        <v>765</v>
      </c>
      <c r="Q17" s="1176"/>
      <c r="R17" s="1176">
        <f>'CPI4の数'!R17+'CPI3の数'!R17</f>
        <v>2</v>
      </c>
      <c r="S17" s="1176">
        <f>'CPI4の数'!S17+'CPI3の数'!S17</f>
        <v>13</v>
      </c>
      <c r="T17" s="1176">
        <f>'CPI4の数'!T17+'CPI3の数'!T17</f>
        <v>8</v>
      </c>
      <c r="U17" s="1176">
        <f>'CPI4の数'!U17+'CPI3の数'!U17</f>
        <v>16</v>
      </c>
      <c r="V17" s="1175">
        <f>'CPI4の数'!V17+'CPI3の数'!V17</f>
        <v>39</v>
      </c>
      <c r="W17" s="1176">
        <f>'CPI4の数'!W17+'CPI3の数'!W17</f>
        <v>23</v>
      </c>
    </row>
    <row r="18" spans="1:23" s="1087" customFormat="1" ht="12" customHeight="1">
      <c r="A18" s="1132"/>
      <c r="B18" s="1133">
        <v>15</v>
      </c>
      <c r="C18" s="1090" t="s">
        <v>777</v>
      </c>
      <c r="D18" s="1175">
        <f>'CPI4の数'!D18+'CPI3の数'!D18</f>
        <v>4</v>
      </c>
      <c r="E18" s="1175">
        <f>'CPI4の数'!E18+'CPI3の数'!E18</f>
        <v>0</v>
      </c>
      <c r="F18" s="1175">
        <f>'CPI4の数'!F18+'CPI3の数'!F18</f>
        <v>4</v>
      </c>
      <c r="G18" s="1175">
        <f>'CPI4の数'!G18+'CPI3の数'!G18</f>
        <v>6</v>
      </c>
      <c r="H18" s="1175">
        <f>'CPI4の数'!H18+'CPI3の数'!H18</f>
        <v>14</v>
      </c>
      <c r="I18" s="1175">
        <f>'CPI4の数'!I18+'CPI3の数'!I18</f>
        <v>136</v>
      </c>
      <c r="J18" s="1175"/>
      <c r="K18" s="1176">
        <f>'CPI4の数'!K18+'CPI3の数'!K18</f>
        <v>0</v>
      </c>
      <c r="L18" s="1176">
        <f>'CPI4の数'!L18+'CPI3の数'!L18</f>
        <v>0</v>
      </c>
      <c r="M18" s="1176">
        <f>'CPI4の数'!M18+'CPI3の数'!M18</f>
        <v>0</v>
      </c>
      <c r="N18" s="1176">
        <f>'CPI4の数'!N18+'CPI3の数'!N18</f>
        <v>2</v>
      </c>
      <c r="O18" s="1175">
        <f>'CPI4の数'!O18+'CPI3の数'!O18</f>
        <v>2</v>
      </c>
      <c r="P18" s="1176">
        <f>'CPI4の数'!P18+'CPI3の数'!P18</f>
        <v>45</v>
      </c>
      <c r="Q18" s="1176"/>
      <c r="R18" s="1176">
        <f>'CPI4の数'!R18+'CPI3の数'!R18</f>
        <v>4</v>
      </c>
      <c r="S18" s="1176">
        <f>'CPI4の数'!S18+'CPI3の数'!S18</f>
        <v>0</v>
      </c>
      <c r="T18" s="1176">
        <f>'CPI4の数'!T18+'CPI3の数'!T18</f>
        <v>4</v>
      </c>
      <c r="U18" s="1176">
        <f>'CPI4の数'!U18+'CPI3の数'!U18</f>
        <v>4</v>
      </c>
      <c r="V18" s="1175">
        <f>'CPI4の数'!V18+'CPI3の数'!V18</f>
        <v>12</v>
      </c>
      <c r="W18" s="1176">
        <f>'CPI4の数'!W18+'CPI3の数'!W18</f>
        <v>91</v>
      </c>
    </row>
    <row r="19" spans="1:23" s="1087" customFormat="1" ht="12" customHeight="1">
      <c r="A19" s="1132"/>
      <c r="B19" s="1133">
        <v>16</v>
      </c>
      <c r="C19" s="1090" t="s">
        <v>778</v>
      </c>
      <c r="D19" s="1175">
        <f>'CPI4の数'!D19+'CPI3の数'!D19</f>
        <v>4</v>
      </c>
      <c r="E19" s="1175">
        <f>'CPI4の数'!E19+'CPI3の数'!E19</f>
        <v>3</v>
      </c>
      <c r="F19" s="1175">
        <f>'CPI4の数'!F19+'CPI3の数'!F19</f>
        <v>3</v>
      </c>
      <c r="G19" s="1175">
        <f>'CPI4の数'!G19+'CPI3の数'!G19</f>
        <v>7</v>
      </c>
      <c r="H19" s="1175">
        <f>'CPI4の数'!H19+'CPI3の数'!H19</f>
        <v>17</v>
      </c>
      <c r="I19" s="1175">
        <f>'CPI4の数'!I19+'CPI3の数'!I19</f>
        <v>175</v>
      </c>
      <c r="J19" s="1175"/>
      <c r="K19" s="1176">
        <f>'CPI4の数'!K19+'CPI3の数'!K19</f>
        <v>2</v>
      </c>
      <c r="L19" s="1176">
        <f>'CPI4の数'!L19+'CPI3の数'!L19</f>
        <v>0</v>
      </c>
      <c r="M19" s="1176">
        <f>'CPI4の数'!M19+'CPI3の数'!M19</f>
        <v>0</v>
      </c>
      <c r="N19" s="1176">
        <f>'CPI4の数'!N19+'CPI3の数'!N19</f>
        <v>2</v>
      </c>
      <c r="O19" s="1175">
        <f>'CPI4の数'!O19+'CPI3の数'!O19</f>
        <v>4</v>
      </c>
      <c r="P19" s="1176">
        <f>'CPI4の数'!P19+'CPI3の数'!P19</f>
        <v>70</v>
      </c>
      <c r="Q19" s="1176"/>
      <c r="R19" s="1176">
        <f>'CPI4の数'!R19+'CPI3の数'!R19</f>
        <v>2</v>
      </c>
      <c r="S19" s="1176">
        <f>'CPI4の数'!S19+'CPI3の数'!S19</f>
        <v>3</v>
      </c>
      <c r="T19" s="1176">
        <f>'CPI4の数'!T19+'CPI3の数'!T19</f>
        <v>3</v>
      </c>
      <c r="U19" s="1176">
        <f>'CPI4の数'!U19+'CPI3の数'!U19</f>
        <v>5</v>
      </c>
      <c r="V19" s="1175">
        <f>'CPI4の数'!V19+'CPI3の数'!V19</f>
        <v>13</v>
      </c>
      <c r="W19" s="1176">
        <f>'CPI4の数'!W19+'CPI3の数'!W19</f>
        <v>105</v>
      </c>
    </row>
    <row r="20" spans="1:23" s="1087" customFormat="1" ht="12" customHeight="1">
      <c r="A20" s="1132"/>
      <c r="B20" s="1133">
        <v>17</v>
      </c>
      <c r="C20" s="1090" t="s">
        <v>779</v>
      </c>
      <c r="D20" s="1178" t="s">
        <v>292</v>
      </c>
      <c r="E20" s="1178" t="s">
        <v>292</v>
      </c>
      <c r="F20" s="1178" t="s">
        <v>292</v>
      </c>
      <c r="G20" s="1178" t="s">
        <v>292</v>
      </c>
      <c r="H20" s="1178" t="s">
        <v>292</v>
      </c>
      <c r="I20" s="1178" t="s">
        <v>292</v>
      </c>
      <c r="J20" s="1176"/>
      <c r="K20" s="1178" t="s">
        <v>292</v>
      </c>
      <c r="L20" s="1178" t="s">
        <v>292</v>
      </c>
      <c r="M20" s="1178" t="s">
        <v>292</v>
      </c>
      <c r="N20" s="1178" t="s">
        <v>292</v>
      </c>
      <c r="O20" s="1177" t="s">
        <v>292</v>
      </c>
      <c r="P20" s="1178" t="s">
        <v>292</v>
      </c>
      <c r="Q20" s="1178" t="s">
        <v>292</v>
      </c>
      <c r="R20" s="1178" t="s">
        <v>292</v>
      </c>
      <c r="S20" s="1178" t="s">
        <v>292</v>
      </c>
      <c r="T20" s="1178" t="s">
        <v>292</v>
      </c>
      <c r="U20" s="1178" t="s">
        <v>292</v>
      </c>
      <c r="V20" s="1177" t="s">
        <v>292</v>
      </c>
      <c r="W20" s="1178" t="s">
        <v>292</v>
      </c>
    </row>
    <row r="21" spans="1:23" s="1087" customFormat="1" ht="12" customHeight="1">
      <c r="A21" s="1132"/>
      <c r="B21" s="1133">
        <v>18</v>
      </c>
      <c r="C21" s="1090" t="s">
        <v>780</v>
      </c>
      <c r="D21" s="1175">
        <f>'CPI4の数'!D21+'CPI3の数'!D21</f>
        <v>5</v>
      </c>
      <c r="E21" s="1175">
        <f>'CPI4の数'!E21+'CPI3の数'!E21</f>
        <v>0</v>
      </c>
      <c r="F21" s="1175">
        <f>'CPI4の数'!F21+'CPI3の数'!F21</f>
        <v>9</v>
      </c>
      <c r="G21" s="1175">
        <f>'CPI4の数'!G21+'CPI3の数'!G21</f>
        <v>9</v>
      </c>
      <c r="H21" s="1175">
        <f>'CPI4の数'!H21+'CPI3の数'!H21</f>
        <v>23</v>
      </c>
      <c r="I21" s="1175" t="s">
        <v>816</v>
      </c>
      <c r="J21" s="1175"/>
      <c r="K21" s="1176">
        <f>'CPI4の数'!K21+'CPI3の数'!K21</f>
        <v>2</v>
      </c>
      <c r="L21" s="1176">
        <f>'CPI4の数'!L21+'CPI3の数'!L21</f>
        <v>0</v>
      </c>
      <c r="M21" s="1176">
        <f>'CPI4の数'!M21+'CPI3の数'!M21</f>
        <v>2</v>
      </c>
      <c r="N21" s="1176">
        <f>'CPI4の数'!N21+'CPI3の数'!N21</f>
        <v>3</v>
      </c>
      <c r="O21" s="1175">
        <f>'CPI4の数'!O21+'CPI3の数'!O21</f>
        <v>7</v>
      </c>
      <c r="P21" s="1176" t="s">
        <v>816</v>
      </c>
      <c r="Q21" s="1176"/>
      <c r="R21" s="1176">
        <f>'CPI4の数'!R21+'CPI3の数'!R21</f>
        <v>3</v>
      </c>
      <c r="S21" s="1176">
        <f>'CPI4の数'!S21+'CPI3の数'!S21</f>
        <v>0</v>
      </c>
      <c r="T21" s="1176">
        <f>'CPI4の数'!T21+'CPI3の数'!T21</f>
        <v>7</v>
      </c>
      <c r="U21" s="1176">
        <f>'CPI4の数'!U21+'CPI3の数'!U21</f>
        <v>6</v>
      </c>
      <c r="V21" s="1175">
        <f>'CPI4の数'!V21+'CPI3の数'!V21</f>
        <v>16</v>
      </c>
      <c r="W21" s="1176" t="s">
        <v>816</v>
      </c>
    </row>
    <row r="22" spans="1:23" s="1087" customFormat="1" ht="12" customHeight="1">
      <c r="A22" s="1132"/>
      <c r="B22" s="1133">
        <v>19</v>
      </c>
      <c r="C22" s="1090" t="s">
        <v>781</v>
      </c>
      <c r="D22" s="1175">
        <f>'CPI4の数'!D22+'CPI3の数'!D22</f>
        <v>22</v>
      </c>
      <c r="E22" s="1175">
        <f>'CPI4の数'!E22+'CPI3の数'!E22</f>
        <v>23</v>
      </c>
      <c r="F22" s="1175">
        <f>'CPI4の数'!F22+'CPI3の数'!F22</f>
        <v>39</v>
      </c>
      <c r="G22" s="1175">
        <f>'CPI4の数'!G22+'CPI3の数'!G22</f>
        <v>64</v>
      </c>
      <c r="H22" s="1175">
        <f>'CPI4の数'!H22+'CPI3の数'!H22</f>
        <v>148</v>
      </c>
      <c r="I22" s="1175">
        <f>'CPI4の数'!I22+'CPI3の数'!I22</f>
        <v>12</v>
      </c>
      <c r="J22" s="1175"/>
      <c r="K22" s="1176">
        <f>'CPI4の数'!K22+'CPI3の数'!K22</f>
        <v>6</v>
      </c>
      <c r="L22" s="1176">
        <f>'CPI4の数'!L22+'CPI3の数'!L22</f>
        <v>7</v>
      </c>
      <c r="M22" s="1176">
        <f>'CPI4の数'!M22+'CPI3の数'!M22</f>
        <v>18</v>
      </c>
      <c r="N22" s="1176">
        <f>'CPI4の数'!N22+'CPI3の数'!N22</f>
        <v>34</v>
      </c>
      <c r="O22" s="1175">
        <f>'CPI4の数'!O22+'CPI3の数'!O22</f>
        <v>65</v>
      </c>
      <c r="P22" s="1176">
        <f>'CPI4の数'!P22+'CPI3の数'!P22</f>
        <v>5</v>
      </c>
      <c r="Q22" s="1176"/>
      <c r="R22" s="1176">
        <f>'CPI4の数'!R22+'CPI3の数'!R22</f>
        <v>16</v>
      </c>
      <c r="S22" s="1176">
        <f>'CPI4の数'!S22+'CPI3の数'!S22</f>
        <v>16</v>
      </c>
      <c r="T22" s="1176">
        <f>'CPI4の数'!T22+'CPI3の数'!T22</f>
        <v>21</v>
      </c>
      <c r="U22" s="1176">
        <f>'CPI4の数'!U22+'CPI3の数'!U22</f>
        <v>30</v>
      </c>
      <c r="V22" s="1175">
        <f>'CPI4の数'!V22+'CPI3の数'!V22</f>
        <v>83</v>
      </c>
      <c r="W22" s="1176">
        <f>'CPI4の数'!W22+'CPI3の数'!W22</f>
        <v>7</v>
      </c>
    </row>
    <row r="23" spans="1:23" s="1087" customFormat="1" ht="12" customHeight="1">
      <c r="A23" s="1132"/>
      <c r="B23" s="1133">
        <v>20</v>
      </c>
      <c r="C23" s="1090" t="s">
        <v>782</v>
      </c>
      <c r="D23" s="1175">
        <f>'CPI4の数'!D23+'CPI3の数'!D23</f>
        <v>1</v>
      </c>
      <c r="E23" s="1175">
        <f>'CPI4の数'!E23+'CPI3の数'!E23</f>
        <v>0</v>
      </c>
      <c r="F23" s="1175">
        <f>'CPI4の数'!F23+'CPI3の数'!F23</f>
        <v>7</v>
      </c>
      <c r="G23" s="1175">
        <f>'CPI4の数'!G23+'CPI3の数'!G23</f>
        <v>0</v>
      </c>
      <c r="H23" s="1175">
        <f>'CPI4の数'!H23+'CPI3の数'!H23</f>
        <v>8</v>
      </c>
      <c r="I23" s="1175">
        <f>'CPI4の数'!I23+'CPI3の数'!I23</f>
        <v>8</v>
      </c>
      <c r="J23" s="1175"/>
      <c r="K23" s="1176">
        <f>'CPI4の数'!K23+'CPI3の数'!K23</f>
        <v>0</v>
      </c>
      <c r="L23" s="1176">
        <f>'CPI4の数'!L23+'CPI3の数'!L23</f>
        <v>0</v>
      </c>
      <c r="M23" s="1176">
        <f>'CPI4の数'!M23+'CPI3の数'!M23</f>
        <v>1</v>
      </c>
      <c r="N23" s="1176">
        <f>'CPI4の数'!N23+'CPI3の数'!N23</f>
        <v>0</v>
      </c>
      <c r="O23" s="1175">
        <f>'CPI4の数'!O23+'CPI3の数'!O23</f>
        <v>1</v>
      </c>
      <c r="P23" s="1176">
        <f>'CPI4の数'!P23+'CPI3の数'!P23</f>
        <v>4</v>
      </c>
      <c r="Q23" s="1176"/>
      <c r="R23" s="1176">
        <f>'CPI4の数'!R23+'CPI3の数'!R23</f>
        <v>1</v>
      </c>
      <c r="S23" s="1176">
        <f>'CPI4の数'!S23+'CPI3の数'!S23</f>
        <v>0</v>
      </c>
      <c r="T23" s="1176">
        <f>'CPI4の数'!T23+'CPI3の数'!T23</f>
        <v>6</v>
      </c>
      <c r="U23" s="1176">
        <f>'CPI4の数'!U23+'CPI3の数'!U23</f>
        <v>0</v>
      </c>
      <c r="V23" s="1175">
        <f>'CPI4の数'!V23+'CPI3の数'!V23</f>
        <v>7</v>
      </c>
      <c r="W23" s="1176">
        <f>'CPI4の数'!W23+'CPI3の数'!W23</f>
        <v>4</v>
      </c>
    </row>
    <row r="24" spans="1:23" s="1087" customFormat="1" ht="12" customHeight="1">
      <c r="A24" s="1132"/>
      <c r="B24" s="1133">
        <v>21</v>
      </c>
      <c r="C24" s="1090" t="s">
        <v>783</v>
      </c>
      <c r="D24" s="1175">
        <f>'CPI4の数'!D24+'CPI3の数'!D24</f>
        <v>53</v>
      </c>
      <c r="E24" s="1175">
        <f>'CPI4の数'!E24+'CPI3の数'!E24</f>
        <v>12</v>
      </c>
      <c r="F24" s="1175">
        <f>'CPI4の数'!F24+'CPI3の数'!F24</f>
        <v>22</v>
      </c>
      <c r="G24" s="1175">
        <f>'CPI4の数'!G24+'CPI3の数'!G24</f>
        <v>7</v>
      </c>
      <c r="H24" s="1175">
        <f>'CPI4の数'!H24+'CPI3の数'!H24</f>
        <v>94</v>
      </c>
      <c r="I24" s="1175" t="s">
        <v>816</v>
      </c>
      <c r="J24" s="1175"/>
      <c r="K24" s="1176">
        <f>'CPI4の数'!K24+'CPI3の数'!K24</f>
        <v>17</v>
      </c>
      <c r="L24" s="1176">
        <f>'CPI4の数'!L24+'CPI3の数'!L24</f>
        <v>1</v>
      </c>
      <c r="M24" s="1176">
        <f>'CPI4の数'!M24+'CPI3の数'!M24</f>
        <v>4</v>
      </c>
      <c r="N24" s="1176">
        <f>'CPI4の数'!N24+'CPI3の数'!N24</f>
        <v>4</v>
      </c>
      <c r="O24" s="1175">
        <f>'CPI4の数'!O24+'CPI3の数'!O24</f>
        <v>26</v>
      </c>
      <c r="P24" s="1176" t="s">
        <v>816</v>
      </c>
      <c r="Q24" s="1176"/>
      <c r="R24" s="1176">
        <f>'CPI4の数'!R24+'CPI3の数'!R24</f>
        <v>36</v>
      </c>
      <c r="S24" s="1176">
        <f>'CPI4の数'!S24+'CPI3の数'!S24</f>
        <v>11</v>
      </c>
      <c r="T24" s="1176">
        <f>'CPI4の数'!T24+'CPI3の数'!T24</f>
        <v>18</v>
      </c>
      <c r="U24" s="1176">
        <f>'CPI4の数'!U24+'CPI3の数'!U24</f>
        <v>3</v>
      </c>
      <c r="V24" s="1175">
        <f>'CPI4の数'!V24+'CPI3の数'!V24</f>
        <v>68</v>
      </c>
      <c r="W24" s="1176" t="s">
        <v>816</v>
      </c>
    </row>
    <row r="25" spans="1:23" s="1087" customFormat="1" ht="12" customHeight="1">
      <c r="A25" s="1132"/>
      <c r="B25" s="1133">
        <v>22</v>
      </c>
      <c r="C25" s="1090" t="s">
        <v>784</v>
      </c>
      <c r="D25" s="1177" t="s">
        <v>292</v>
      </c>
      <c r="E25" s="1177" t="s">
        <v>292</v>
      </c>
      <c r="F25" s="1177" t="s">
        <v>292</v>
      </c>
      <c r="G25" s="1177" t="s">
        <v>292</v>
      </c>
      <c r="H25" s="1177" t="s">
        <v>292</v>
      </c>
      <c r="I25" s="1177" t="s">
        <v>292</v>
      </c>
      <c r="J25" s="1175"/>
      <c r="K25" s="1178" t="s">
        <v>292</v>
      </c>
      <c r="L25" s="1178" t="s">
        <v>292</v>
      </c>
      <c r="M25" s="1178" t="s">
        <v>292</v>
      </c>
      <c r="N25" s="1178" t="s">
        <v>292</v>
      </c>
      <c r="O25" s="1177" t="s">
        <v>292</v>
      </c>
      <c r="P25" s="1178" t="s">
        <v>292</v>
      </c>
      <c r="Q25" s="1176"/>
      <c r="R25" s="1178" t="s">
        <v>292</v>
      </c>
      <c r="S25" s="1178" t="s">
        <v>292</v>
      </c>
      <c r="T25" s="1178" t="s">
        <v>292</v>
      </c>
      <c r="U25" s="1178" t="s">
        <v>292</v>
      </c>
      <c r="V25" s="1177" t="s">
        <v>292</v>
      </c>
      <c r="W25" s="1178" t="s">
        <v>292</v>
      </c>
    </row>
    <row r="26" spans="1:23" s="1087" customFormat="1" ht="12" customHeight="1">
      <c r="A26" s="1132"/>
      <c r="B26" s="1133">
        <v>23</v>
      </c>
      <c r="C26" s="1090" t="s">
        <v>785</v>
      </c>
      <c r="D26" s="1175">
        <f>'CPI4の数'!D26+'CPI3の数'!D26</f>
        <v>96</v>
      </c>
      <c r="E26" s="1175">
        <f>'CPI4の数'!E26+'CPI3の数'!E26</f>
        <v>66</v>
      </c>
      <c r="F26" s="1175">
        <f>'CPI4の数'!F26+'CPI3の数'!F26</f>
        <v>53</v>
      </c>
      <c r="G26" s="1175">
        <f>'CPI4の数'!G26+'CPI3の数'!G26</f>
        <v>8</v>
      </c>
      <c r="H26" s="1175">
        <f>'CPI4の数'!H26+'CPI3の数'!H26</f>
        <v>223</v>
      </c>
      <c r="I26" s="1175" t="s">
        <v>816</v>
      </c>
      <c r="J26" s="1175"/>
      <c r="K26" s="1176">
        <f>'CPI4の数'!K26+'CPI3の数'!K26</f>
        <v>34</v>
      </c>
      <c r="L26" s="1176">
        <f>'CPI4の数'!L26+'CPI3の数'!L26</f>
        <v>24</v>
      </c>
      <c r="M26" s="1176">
        <f>'CPI4の数'!M26+'CPI3の数'!M26</f>
        <v>20</v>
      </c>
      <c r="N26" s="1176">
        <f>'CPI4の数'!N26+'CPI3の数'!N26</f>
        <v>2</v>
      </c>
      <c r="O26" s="1175">
        <f>'CPI4の数'!O26+'CPI3の数'!O26</f>
        <v>80</v>
      </c>
      <c r="P26" s="1176" t="s">
        <v>816</v>
      </c>
      <c r="Q26" s="1176"/>
      <c r="R26" s="1176">
        <f>'CPI4の数'!R26+'CPI3の数'!R26</f>
        <v>62</v>
      </c>
      <c r="S26" s="1176">
        <f>'CPI4の数'!S26+'CPI3の数'!S26</f>
        <v>42</v>
      </c>
      <c r="T26" s="1176">
        <f>'CPI4の数'!T26+'CPI3の数'!T26</f>
        <v>33</v>
      </c>
      <c r="U26" s="1176">
        <f>'CPI4の数'!U26+'CPI3の数'!U26</f>
        <v>6</v>
      </c>
      <c r="V26" s="1175">
        <f>'CPI4の数'!V26+'CPI3の数'!V26</f>
        <v>143</v>
      </c>
      <c r="W26" s="1176" t="s">
        <v>816</v>
      </c>
    </row>
    <row r="27" spans="1:23" s="1087" customFormat="1" ht="12" customHeight="1">
      <c r="A27" s="1132"/>
      <c r="B27" s="1133">
        <v>24</v>
      </c>
      <c r="C27" s="1090" t="s">
        <v>786</v>
      </c>
      <c r="D27" s="1175">
        <f>'CPI4の数'!D27+'CPI3の数'!D27</f>
        <v>4</v>
      </c>
      <c r="E27" s="1175">
        <f>'CPI4の数'!E27+'CPI3の数'!E27</f>
        <v>8</v>
      </c>
      <c r="F27" s="1175">
        <f>'CPI4の数'!F27+'CPI3の数'!F27</f>
        <v>5</v>
      </c>
      <c r="G27" s="1175">
        <f>'CPI4の数'!G27+'CPI3の数'!G27</f>
        <v>2</v>
      </c>
      <c r="H27" s="1175">
        <f>'CPI4の数'!H27+'CPI3の数'!H27</f>
        <v>19</v>
      </c>
      <c r="I27" s="1175" t="s">
        <v>767</v>
      </c>
      <c r="J27" s="1175"/>
      <c r="K27" s="1176">
        <f>'CPI4の数'!K27+'CPI3の数'!K27</f>
        <v>1</v>
      </c>
      <c r="L27" s="1176">
        <f>'CPI4の数'!L27+'CPI3の数'!L27</f>
        <v>5</v>
      </c>
      <c r="M27" s="1176">
        <f>'CPI4の数'!M27+'CPI3の数'!M27</f>
        <v>1</v>
      </c>
      <c r="N27" s="1176">
        <f>'CPI4の数'!N27+'CPI3の数'!N27</f>
        <v>0</v>
      </c>
      <c r="O27" s="1175">
        <f>'CPI4の数'!O27+'CPI3の数'!O27</f>
        <v>7</v>
      </c>
      <c r="P27" s="1176" t="s">
        <v>767</v>
      </c>
      <c r="Q27" s="1176"/>
      <c r="R27" s="1176">
        <f>'CPI4の数'!R27+'CPI3の数'!R27</f>
        <v>3</v>
      </c>
      <c r="S27" s="1176">
        <f>'CPI4の数'!S27+'CPI3の数'!S27</f>
        <v>3</v>
      </c>
      <c r="T27" s="1176">
        <f>'CPI4の数'!T27+'CPI3の数'!T27</f>
        <v>4</v>
      </c>
      <c r="U27" s="1176">
        <f>'CPI4の数'!U27+'CPI3の数'!U27</f>
        <v>2</v>
      </c>
      <c r="V27" s="1175">
        <f>'CPI4の数'!V27+'CPI3の数'!V27</f>
        <v>12</v>
      </c>
      <c r="W27" s="1176" t="s">
        <v>767</v>
      </c>
    </row>
    <row r="28" spans="1:23" s="1087" customFormat="1" ht="12" customHeight="1">
      <c r="A28" s="1132"/>
      <c r="B28" s="1133">
        <v>25</v>
      </c>
      <c r="C28" s="1090" t="s">
        <v>787</v>
      </c>
      <c r="D28" s="1175">
        <f>'CPI4の数'!D28+'CPI3の数'!D28</f>
        <v>26</v>
      </c>
      <c r="E28" s="1175">
        <f>'CPI4の数'!E28+'CPI3の数'!E28</f>
        <v>12</v>
      </c>
      <c r="F28" s="1175">
        <f>'CPI4の数'!F28+'CPI3の数'!F28</f>
        <v>25</v>
      </c>
      <c r="G28" s="1175">
        <f>'CPI4の数'!G28+'CPI3の数'!G28</f>
        <v>18</v>
      </c>
      <c r="H28" s="1175">
        <f>'CPI4の数'!H28+'CPI3の数'!H28</f>
        <v>81</v>
      </c>
      <c r="I28" s="1175" t="s">
        <v>767</v>
      </c>
      <c r="J28" s="1175"/>
      <c r="K28" s="1176">
        <f>'CPI4の数'!K28+'CPI3の数'!K28</f>
        <v>4</v>
      </c>
      <c r="L28" s="1176">
        <f>'CPI4の数'!L28+'CPI3の数'!L28</f>
        <v>6</v>
      </c>
      <c r="M28" s="1176">
        <f>'CPI4の数'!M28+'CPI3の数'!M28</f>
        <v>7</v>
      </c>
      <c r="N28" s="1176">
        <f>'CPI4の数'!N28+'CPI3の数'!N28</f>
        <v>6</v>
      </c>
      <c r="O28" s="1175">
        <f>'CPI4の数'!O28+'CPI3の数'!O28</f>
        <v>23</v>
      </c>
      <c r="P28" s="1176" t="s">
        <v>767</v>
      </c>
      <c r="Q28" s="1176"/>
      <c r="R28" s="1176">
        <f>'CPI4の数'!R28+'CPI3の数'!R28</f>
        <v>22</v>
      </c>
      <c r="S28" s="1176">
        <f>'CPI4の数'!S28+'CPI3の数'!S28</f>
        <v>6</v>
      </c>
      <c r="T28" s="1176">
        <f>'CPI4の数'!T28+'CPI3の数'!T28</f>
        <v>18</v>
      </c>
      <c r="U28" s="1176">
        <f>'CPI4の数'!U28+'CPI3の数'!U28</f>
        <v>12</v>
      </c>
      <c r="V28" s="1175">
        <f>'CPI4の数'!V28+'CPI3の数'!V28</f>
        <v>58</v>
      </c>
      <c r="W28" s="1176" t="s">
        <v>767</v>
      </c>
    </row>
    <row r="29" spans="1:23" s="1087" customFormat="1" ht="12" customHeight="1">
      <c r="A29" s="1132"/>
      <c r="B29" s="1133">
        <v>26</v>
      </c>
      <c r="C29" s="1090" t="s">
        <v>788</v>
      </c>
      <c r="D29" s="1175">
        <f>'CPI4の数'!D29+'CPI3の数'!D29</f>
        <v>0</v>
      </c>
      <c r="E29" s="1175">
        <f>'CPI4の数'!E29+'CPI3の数'!E29</f>
        <v>0</v>
      </c>
      <c r="F29" s="1175">
        <f>'CPI4の数'!F29+'CPI3の数'!F29</f>
        <v>3</v>
      </c>
      <c r="G29" s="1175">
        <f>'CPI4の数'!G29+'CPI3の数'!G29</f>
        <v>3</v>
      </c>
      <c r="H29" s="1175">
        <f>'CPI4の数'!H29+'CPI3の数'!H29</f>
        <v>6</v>
      </c>
      <c r="I29" s="1175" t="s">
        <v>763</v>
      </c>
      <c r="J29" s="1175"/>
      <c r="K29" s="1176">
        <f>'CPI4の数'!K29+'CPI3の数'!K29</f>
        <v>0</v>
      </c>
      <c r="L29" s="1176">
        <f>'CPI4の数'!L29+'CPI3の数'!L29</f>
        <v>0</v>
      </c>
      <c r="M29" s="1176">
        <f>'CPI4の数'!M29+'CPI3の数'!M29</f>
        <v>2</v>
      </c>
      <c r="N29" s="1176">
        <f>'CPI4の数'!N29+'CPI3の数'!N29</f>
        <v>0</v>
      </c>
      <c r="O29" s="1175">
        <f>'CPI4の数'!O29+'CPI3の数'!O29</f>
        <v>2</v>
      </c>
      <c r="P29" s="1176" t="s">
        <v>763</v>
      </c>
      <c r="Q29" s="1176"/>
      <c r="R29" s="1176">
        <f>'CPI4の数'!R29+'CPI3の数'!R29</f>
        <v>0</v>
      </c>
      <c r="S29" s="1176">
        <f>'CPI4の数'!S29+'CPI3の数'!S29</f>
        <v>0</v>
      </c>
      <c r="T29" s="1176">
        <f>'CPI4の数'!T29+'CPI3の数'!T29</f>
        <v>1</v>
      </c>
      <c r="U29" s="1176">
        <f>'CPI4の数'!U29+'CPI3の数'!U29</f>
        <v>3</v>
      </c>
      <c r="V29" s="1175">
        <f>'CPI4の数'!V29+'CPI3の数'!V29</f>
        <v>4</v>
      </c>
      <c r="W29" s="1176" t="s">
        <v>763</v>
      </c>
    </row>
    <row r="30" spans="1:23" s="1087" customFormat="1" ht="12" customHeight="1">
      <c r="A30" s="1132"/>
      <c r="B30" s="1133">
        <v>27</v>
      </c>
      <c r="C30" s="1090" t="s">
        <v>789</v>
      </c>
      <c r="D30" s="1175">
        <f>'CPI4の数'!D30+'CPI3の数'!D30</f>
        <v>60</v>
      </c>
      <c r="E30" s="1175">
        <f>'CPI4の数'!E30+'CPI3の数'!E30</f>
        <v>19</v>
      </c>
      <c r="F30" s="1175">
        <f>'CPI4の数'!F30+'CPI3の数'!F30</f>
        <v>31</v>
      </c>
      <c r="G30" s="1175">
        <f>'CPI4の数'!G30+'CPI3の数'!G30</f>
        <v>29</v>
      </c>
      <c r="H30" s="1175">
        <f>'CPI4の数'!H30+'CPI3の数'!H30</f>
        <v>139</v>
      </c>
      <c r="I30" s="1175" t="s">
        <v>816</v>
      </c>
      <c r="J30" s="1175"/>
      <c r="K30" s="1176">
        <f>'CPI4の数'!K30+'CPI3の数'!K30</f>
        <v>21</v>
      </c>
      <c r="L30" s="1176">
        <f>'CPI4の数'!L30+'CPI3の数'!L30</f>
        <v>1</v>
      </c>
      <c r="M30" s="1176">
        <f>'CPI4の数'!M30+'CPI3の数'!M30</f>
        <v>3</v>
      </c>
      <c r="N30" s="1176">
        <f>'CPI4の数'!N30+'CPI3の数'!N30</f>
        <v>14</v>
      </c>
      <c r="O30" s="1175">
        <f>'CPI4の数'!O30+'CPI3の数'!O30</f>
        <v>39</v>
      </c>
      <c r="P30" s="1176" t="s">
        <v>816</v>
      </c>
      <c r="Q30" s="1176"/>
      <c r="R30" s="1176">
        <f>'CPI4の数'!R30+'CPI3の数'!R30</f>
        <v>39</v>
      </c>
      <c r="S30" s="1176">
        <f>'CPI4の数'!S30+'CPI3の数'!S30</f>
        <v>18</v>
      </c>
      <c r="T30" s="1176">
        <f>'CPI4の数'!T30+'CPI3の数'!T30</f>
        <v>28</v>
      </c>
      <c r="U30" s="1176">
        <f>'CPI4の数'!U30+'CPI3の数'!U30</f>
        <v>15</v>
      </c>
      <c r="V30" s="1175">
        <f>'CPI4の数'!V30+'CPI3の数'!V30</f>
        <v>100</v>
      </c>
      <c r="W30" s="1176" t="s">
        <v>816</v>
      </c>
    </row>
    <row r="31" spans="1:23" s="1087" customFormat="1" ht="12" customHeight="1">
      <c r="A31" s="1132"/>
      <c r="B31" s="1133">
        <v>28</v>
      </c>
      <c r="C31" s="1090" t="s">
        <v>791</v>
      </c>
      <c r="D31" s="1175">
        <f>'CPI4の数'!D31+'CPI3の数'!D31</f>
        <v>31</v>
      </c>
      <c r="E31" s="1175">
        <f>'CPI4の数'!E31+'CPI3の数'!E31</f>
        <v>9</v>
      </c>
      <c r="F31" s="1175">
        <f>'CPI4の数'!F31+'CPI3の数'!F31</f>
        <v>5</v>
      </c>
      <c r="G31" s="1175">
        <f>'CPI4の数'!G31+'CPI3の数'!G31</f>
        <v>0</v>
      </c>
      <c r="H31" s="1175">
        <f>'CPI4の数'!H31+'CPI3の数'!H31</f>
        <v>45</v>
      </c>
      <c r="I31" s="1175" t="s">
        <v>816</v>
      </c>
      <c r="J31" s="1175"/>
      <c r="K31" s="1176">
        <f>'CPI4の数'!K31+'CPI3の数'!K31</f>
        <v>10</v>
      </c>
      <c r="L31" s="1176">
        <f>'CPI4の数'!L31+'CPI3の数'!L31</f>
        <v>1</v>
      </c>
      <c r="M31" s="1176">
        <f>'CPI4の数'!M31+'CPI3の数'!M31</f>
        <v>2</v>
      </c>
      <c r="N31" s="1176">
        <f>'CPI4の数'!N31+'CPI3の数'!N31</f>
        <v>0</v>
      </c>
      <c r="O31" s="1175">
        <f>'CPI4の数'!O31+'CPI3の数'!O31</f>
        <v>13</v>
      </c>
      <c r="P31" s="1176" t="s">
        <v>816</v>
      </c>
      <c r="Q31" s="1176"/>
      <c r="R31" s="1176">
        <f>'CPI4の数'!R31+'CPI3の数'!R31</f>
        <v>21</v>
      </c>
      <c r="S31" s="1176">
        <f>'CPI4の数'!S31+'CPI3の数'!S31</f>
        <v>8</v>
      </c>
      <c r="T31" s="1176">
        <f>'CPI4の数'!T31+'CPI3の数'!T31</f>
        <v>3</v>
      </c>
      <c r="U31" s="1176">
        <f>'CPI4の数'!U31+'CPI3の数'!U31</f>
        <v>0</v>
      </c>
      <c r="V31" s="1175">
        <f>'CPI4の数'!V31+'CPI3の数'!V31</f>
        <v>32</v>
      </c>
      <c r="W31" s="1176" t="s">
        <v>816</v>
      </c>
    </row>
    <row r="32" spans="1:23" s="1087" customFormat="1" ht="12" customHeight="1">
      <c r="A32" s="1132"/>
      <c r="B32" s="1133">
        <v>29</v>
      </c>
      <c r="C32" s="1090" t="s">
        <v>792</v>
      </c>
      <c r="D32" s="1175">
        <f>'CPI4の数'!D32+'CPI3の数'!D32</f>
        <v>36</v>
      </c>
      <c r="E32" s="1175">
        <f>'CPI4の数'!E32+'CPI3の数'!E32</f>
        <v>33</v>
      </c>
      <c r="F32" s="1175">
        <f>'CPI4の数'!F32+'CPI3の数'!F32</f>
        <v>17</v>
      </c>
      <c r="G32" s="1175">
        <f>'CPI4の数'!G32+'CPI3の数'!G32</f>
        <v>23</v>
      </c>
      <c r="H32" s="1175">
        <f>'CPI4の数'!H32+'CPI3の数'!H32</f>
        <v>109</v>
      </c>
      <c r="I32" s="1175" t="s">
        <v>816</v>
      </c>
      <c r="J32" s="1175"/>
      <c r="K32" s="1176">
        <f>'CPI4の数'!K32+'CPI3の数'!K32</f>
        <v>13</v>
      </c>
      <c r="L32" s="1176">
        <f>'CPI4の数'!L32+'CPI3の数'!L32</f>
        <v>8</v>
      </c>
      <c r="M32" s="1176">
        <f>'CPI4の数'!M32+'CPI3の数'!M32</f>
        <v>6</v>
      </c>
      <c r="N32" s="1176">
        <f>'CPI4の数'!N32+'CPI3の数'!N32</f>
        <v>12</v>
      </c>
      <c r="O32" s="1175">
        <f>'CPI4の数'!O32+'CPI3の数'!O32</f>
        <v>39</v>
      </c>
      <c r="P32" s="1176" t="s">
        <v>816</v>
      </c>
      <c r="Q32" s="1176"/>
      <c r="R32" s="1176">
        <f>'CPI4の数'!R32+'CPI3の数'!R32</f>
        <v>23</v>
      </c>
      <c r="S32" s="1176">
        <f>'CPI4の数'!S32+'CPI3の数'!S32</f>
        <v>25</v>
      </c>
      <c r="T32" s="1176">
        <f>'CPI4の数'!T32+'CPI3の数'!T32</f>
        <v>11</v>
      </c>
      <c r="U32" s="1176">
        <f>'CPI4の数'!U32+'CPI3の数'!U32</f>
        <v>11</v>
      </c>
      <c r="V32" s="1175">
        <f>'CPI4の数'!V32+'CPI3の数'!V32</f>
        <v>70</v>
      </c>
      <c r="W32" s="1176" t="s">
        <v>816</v>
      </c>
    </row>
    <row r="33" spans="1:23" s="1087" customFormat="1" ht="12" customHeight="1">
      <c r="A33" s="1132"/>
      <c r="B33" s="1133">
        <v>30</v>
      </c>
      <c r="C33" s="1090" t="s">
        <v>793</v>
      </c>
      <c r="D33" s="1175">
        <f>'CPI4の数'!D33+'CPI3の数'!D33</f>
        <v>59</v>
      </c>
      <c r="E33" s="1175">
        <f>'CPI4の数'!E33+'CPI3の数'!E33</f>
        <v>45</v>
      </c>
      <c r="F33" s="1175">
        <f>'CPI4の数'!F33+'CPI3の数'!F33</f>
        <v>48</v>
      </c>
      <c r="G33" s="1175">
        <f>'CPI4の数'!G33+'CPI3の数'!G33</f>
        <v>0</v>
      </c>
      <c r="H33" s="1175">
        <f>'CPI4の数'!H33+'CPI3の数'!H33</f>
        <v>152</v>
      </c>
      <c r="I33" s="1175" t="s">
        <v>816</v>
      </c>
      <c r="J33" s="1175"/>
      <c r="K33" s="1176">
        <f>'CPI4の数'!K33+'CPI3の数'!K33</f>
        <v>17</v>
      </c>
      <c r="L33" s="1176">
        <f>'CPI4の数'!L33+'CPI3の数'!L33</f>
        <v>13</v>
      </c>
      <c r="M33" s="1176">
        <f>'CPI4の数'!M33+'CPI3の数'!M33</f>
        <v>18</v>
      </c>
      <c r="N33" s="1176">
        <f>'CPI4の数'!N33+'CPI3の数'!N33</f>
        <v>0</v>
      </c>
      <c r="O33" s="1175">
        <f>'CPI4の数'!O33+'CPI3の数'!O33</f>
        <v>48</v>
      </c>
      <c r="P33" s="1176" t="s">
        <v>816</v>
      </c>
      <c r="Q33" s="1176"/>
      <c r="R33" s="1176">
        <f>'CPI4の数'!R33+'CPI3の数'!R33</f>
        <v>42</v>
      </c>
      <c r="S33" s="1176">
        <f>'CPI4の数'!S33+'CPI3の数'!S33</f>
        <v>32</v>
      </c>
      <c r="T33" s="1176">
        <f>'CPI4の数'!T33+'CPI3の数'!T33</f>
        <v>30</v>
      </c>
      <c r="U33" s="1176">
        <f>'CPI4の数'!U33+'CPI3の数'!U33</f>
        <v>0</v>
      </c>
      <c r="V33" s="1175">
        <f>'CPI4の数'!V33+'CPI3の数'!V33</f>
        <v>104</v>
      </c>
      <c r="W33" s="1176" t="s">
        <v>816</v>
      </c>
    </row>
    <row r="34" spans="1:23" s="1087" customFormat="1" ht="12" customHeight="1">
      <c r="A34" s="1132"/>
      <c r="B34" s="1133">
        <v>31</v>
      </c>
      <c r="C34" s="1090" t="s">
        <v>794</v>
      </c>
      <c r="D34" s="1175">
        <f>'CPI4の数'!D34+'CPI3の数'!D34</f>
        <v>6</v>
      </c>
      <c r="E34" s="1175">
        <f>'CPI4の数'!E34+'CPI3の数'!E34</f>
        <v>12</v>
      </c>
      <c r="F34" s="1175">
        <f>'CPI4の数'!F34+'CPI3の数'!F34</f>
        <v>1</v>
      </c>
      <c r="G34" s="1175">
        <f>'CPI4の数'!G34+'CPI3の数'!G34</f>
        <v>0</v>
      </c>
      <c r="H34" s="1175">
        <f>'CPI4の数'!H34+'CPI3の数'!H34</f>
        <v>19</v>
      </c>
      <c r="I34" s="1175">
        <f>'CPI4の数'!I34+'CPI3の数'!I34</f>
        <v>21</v>
      </c>
      <c r="J34" s="1175"/>
      <c r="K34" s="1176">
        <f>'CPI4の数'!K34+'CPI3の数'!K34</f>
        <v>5</v>
      </c>
      <c r="L34" s="1176">
        <f>'CPI4の数'!L34+'CPI3の数'!L34</f>
        <v>4</v>
      </c>
      <c r="M34" s="1176">
        <f>'CPI4の数'!M34+'CPI3の数'!M34</f>
        <v>0</v>
      </c>
      <c r="N34" s="1176">
        <f>'CPI4の数'!N34+'CPI3の数'!N34</f>
        <v>0</v>
      </c>
      <c r="O34" s="1175">
        <f>'CPI4の数'!O34+'CPI3の数'!O34</f>
        <v>9</v>
      </c>
      <c r="P34" s="1176">
        <f>'CPI4の数'!P34+'CPI3の数'!P34</f>
        <v>4</v>
      </c>
      <c r="Q34" s="1176"/>
      <c r="R34" s="1176">
        <f>'CPI4の数'!R34+'CPI3の数'!R34</f>
        <v>1</v>
      </c>
      <c r="S34" s="1176">
        <f>'CPI4の数'!S34+'CPI3の数'!S34</f>
        <v>8</v>
      </c>
      <c r="T34" s="1176">
        <f>'CPI4の数'!T34+'CPI3の数'!T34</f>
        <v>1</v>
      </c>
      <c r="U34" s="1176">
        <f>'CPI4の数'!U34+'CPI3の数'!U34</f>
        <v>0</v>
      </c>
      <c r="V34" s="1175">
        <f>'CPI4の数'!V34+'CPI3の数'!V34</f>
        <v>10</v>
      </c>
      <c r="W34" s="1176">
        <f>'CPI4の数'!W34+'CPI3の数'!W34</f>
        <v>17</v>
      </c>
    </row>
    <row r="35" spans="1:23" s="1087" customFormat="1" ht="12" customHeight="1">
      <c r="A35" s="1132"/>
      <c r="B35" s="1133">
        <v>32</v>
      </c>
      <c r="C35" s="1090" t="s">
        <v>795</v>
      </c>
      <c r="D35" s="1175">
        <f>'CPI4の数'!D35+'CPI3の数'!D35</f>
        <v>21</v>
      </c>
      <c r="E35" s="1175">
        <f>'CPI4の数'!E35+'CPI3の数'!E35</f>
        <v>14</v>
      </c>
      <c r="F35" s="1175">
        <f>'CPI4の数'!F35+'CPI3の数'!F35</f>
        <v>27</v>
      </c>
      <c r="G35" s="1175">
        <f>'CPI4の数'!G35+'CPI3の数'!G35</f>
        <v>22</v>
      </c>
      <c r="H35" s="1175">
        <f>'CPI4の数'!H35+'CPI3の数'!H35</f>
        <v>84</v>
      </c>
      <c r="I35" s="1175" t="s">
        <v>767</v>
      </c>
      <c r="J35" s="1175"/>
      <c r="K35" s="1176">
        <f>'CPI4の数'!K35+'CPI3の数'!K35</f>
        <v>7</v>
      </c>
      <c r="L35" s="1176">
        <f>'CPI4の数'!L35+'CPI3の数'!L35</f>
        <v>6</v>
      </c>
      <c r="M35" s="1176">
        <f>'CPI4の数'!M35+'CPI3の数'!M35</f>
        <v>12</v>
      </c>
      <c r="N35" s="1176">
        <f>'CPI4の数'!N35+'CPI3の数'!N35</f>
        <v>7</v>
      </c>
      <c r="O35" s="1175">
        <f>'CPI4の数'!O35+'CPI3の数'!O35</f>
        <v>32</v>
      </c>
      <c r="P35" s="1176" t="s">
        <v>767</v>
      </c>
      <c r="Q35" s="1176"/>
      <c r="R35" s="1176">
        <f>'CPI4の数'!R35+'CPI3の数'!R35</f>
        <v>14</v>
      </c>
      <c r="S35" s="1176">
        <f>'CPI4の数'!S35+'CPI3の数'!S35</f>
        <v>8</v>
      </c>
      <c r="T35" s="1176">
        <f>'CPI4の数'!T35+'CPI3の数'!T35</f>
        <v>15</v>
      </c>
      <c r="U35" s="1176">
        <f>'CPI4の数'!U35+'CPI3の数'!U35</f>
        <v>15</v>
      </c>
      <c r="V35" s="1175">
        <f>'CPI4の数'!V35+'CPI3の数'!V35</f>
        <v>52</v>
      </c>
      <c r="W35" s="1176" t="s">
        <v>767</v>
      </c>
    </row>
    <row r="36" spans="1:23" s="1087" customFormat="1" ht="13.5" customHeight="1" thickBot="1">
      <c r="A36" s="1132"/>
      <c r="B36" s="1136">
        <v>33</v>
      </c>
      <c r="C36" s="1095" t="s">
        <v>796</v>
      </c>
      <c r="D36" s="1179" t="s">
        <v>25</v>
      </c>
      <c r="E36" s="1179">
        <f>'CPI4の数'!E36+'CPI3の数'!E36</f>
        <v>0</v>
      </c>
      <c r="F36" s="1179" t="s">
        <v>25</v>
      </c>
      <c r="G36" s="1179" t="s">
        <v>25</v>
      </c>
      <c r="H36" s="1179">
        <f>'CPI4の数'!H36+'CPI3の数'!H36</f>
        <v>0</v>
      </c>
      <c r="I36" s="1179">
        <f>'CPI4の数'!I36+'CPI3の数'!I36</f>
        <v>3</v>
      </c>
      <c r="J36" s="1179"/>
      <c r="K36" s="1180" t="s">
        <v>25</v>
      </c>
      <c r="L36" s="1180" t="s">
        <v>25</v>
      </c>
      <c r="M36" s="1180" t="s">
        <v>25</v>
      </c>
      <c r="N36" s="1180" t="s">
        <v>25</v>
      </c>
      <c r="O36" s="1179" t="s">
        <v>25</v>
      </c>
      <c r="P36" s="1180">
        <f>'CPI4の数'!P36+'CPI3の数'!P36</f>
        <v>0</v>
      </c>
      <c r="Q36" s="1180"/>
      <c r="R36" s="1180" t="s">
        <v>25</v>
      </c>
      <c r="S36" s="1180">
        <f>'CPI4の数'!S36+'CPI3の数'!S36</f>
        <v>0</v>
      </c>
      <c r="T36" s="1180" t="s">
        <v>25</v>
      </c>
      <c r="U36" s="1180" t="s">
        <v>25</v>
      </c>
      <c r="V36" s="1179">
        <f>'CPI4の数'!V36+'CPI3の数'!V36</f>
        <v>0</v>
      </c>
      <c r="W36" s="1180">
        <f>'CPI4の数'!W36+'CPI3の数'!W36</f>
        <v>3</v>
      </c>
    </row>
    <row r="37" spans="1:23" s="1093" customFormat="1" ht="15.75" customHeight="1" thickBot="1">
      <c r="A37" s="1132"/>
      <c r="B37" s="1139"/>
      <c r="C37" s="1140" t="s">
        <v>797</v>
      </c>
      <c r="D37" s="1181">
        <f>'CPI4の数'!D37+'CPI3の数'!D37</f>
        <v>534</v>
      </c>
      <c r="E37" s="1181">
        <f>'CPI4の数'!E37+'CPI3の数'!E37</f>
        <v>378</v>
      </c>
      <c r="F37" s="1181">
        <f>'CPI4の数'!F37+'CPI3の数'!F37</f>
        <v>465</v>
      </c>
      <c r="G37" s="1181">
        <f>'CPI4の数'!G37+'CPI3の数'!G37</f>
        <v>536</v>
      </c>
      <c r="H37" s="1181">
        <f>'CPI4の数'!H37+'CPI3の数'!H37</f>
        <v>1913</v>
      </c>
      <c r="I37" s="1181" t="s">
        <v>767</v>
      </c>
      <c r="J37" s="1181"/>
      <c r="K37" s="1181">
        <f>'CPI4の数'!K37+'CPI3の数'!K37</f>
        <v>177</v>
      </c>
      <c r="L37" s="1181">
        <f>'CPI4の数'!L37+'CPI3の数'!L37</f>
        <v>109</v>
      </c>
      <c r="M37" s="1181">
        <f>'CPI4の数'!M37+'CPI3の数'!M37</f>
        <v>157</v>
      </c>
      <c r="N37" s="1181">
        <f>'CPI4の数'!N37+'CPI3の数'!N37</f>
        <v>221</v>
      </c>
      <c r="O37" s="1181">
        <f>'CPI4の数'!O37+'CPI3の数'!O37</f>
        <v>664</v>
      </c>
      <c r="P37" s="1181" t="s">
        <v>767</v>
      </c>
      <c r="Q37" s="1181"/>
      <c r="R37" s="1181">
        <f>'CPI4の数'!R37+'CPI3の数'!R37</f>
        <v>357</v>
      </c>
      <c r="S37" s="1181">
        <f>'CPI4の数'!S37+'CPI3の数'!S37</f>
        <v>269</v>
      </c>
      <c r="T37" s="1181">
        <f>'CPI4の数'!T37+'CPI3の数'!T37</f>
        <v>308</v>
      </c>
      <c r="U37" s="1181">
        <f>'CPI4の数'!U37+'CPI3の数'!U37</f>
        <v>315</v>
      </c>
      <c r="V37" s="1181">
        <f>'CPI4の数'!V37+'CPI3の数'!V37</f>
        <v>1249</v>
      </c>
      <c r="W37" s="1181" t="s">
        <v>767</v>
      </c>
    </row>
    <row r="38" spans="1:23" s="1093" customFormat="1" ht="12" customHeight="1">
      <c r="A38" s="1132"/>
      <c r="B38" s="1142">
        <v>34</v>
      </c>
      <c r="C38" s="1143" t="s">
        <v>798</v>
      </c>
      <c r="D38" s="1201" t="s">
        <v>292</v>
      </c>
      <c r="E38" s="1201" t="s">
        <v>292</v>
      </c>
      <c r="F38" s="1201" t="s">
        <v>292</v>
      </c>
      <c r="G38" s="1201" t="s">
        <v>292</v>
      </c>
      <c r="H38" s="1201" t="s">
        <v>292</v>
      </c>
      <c r="I38" s="1201" t="s">
        <v>292</v>
      </c>
      <c r="J38" s="1182"/>
      <c r="K38" s="1202" t="s">
        <v>292</v>
      </c>
      <c r="L38" s="1202" t="s">
        <v>292</v>
      </c>
      <c r="M38" s="1202" t="s">
        <v>292</v>
      </c>
      <c r="N38" s="1202" t="s">
        <v>292</v>
      </c>
      <c r="O38" s="1201" t="s">
        <v>292</v>
      </c>
      <c r="P38" s="1202" t="s">
        <v>292</v>
      </c>
      <c r="Q38" s="1183"/>
      <c r="R38" s="1202" t="s">
        <v>292</v>
      </c>
      <c r="S38" s="1202" t="s">
        <v>292</v>
      </c>
      <c r="T38" s="1202" t="s">
        <v>292</v>
      </c>
      <c r="U38" s="1202" t="s">
        <v>292</v>
      </c>
      <c r="V38" s="1201" t="s">
        <v>292</v>
      </c>
      <c r="W38" s="1202" t="s">
        <v>292</v>
      </c>
    </row>
    <row r="39" spans="1:23" s="1093" customFormat="1" ht="12" customHeight="1" thickBot="1">
      <c r="A39" s="1132"/>
      <c r="B39" s="1146">
        <v>35</v>
      </c>
      <c r="C39" s="1147" t="s">
        <v>30</v>
      </c>
      <c r="D39" s="1184">
        <f>'CPI4の数'!D39+'CPI3の数'!D39</f>
        <v>231</v>
      </c>
      <c r="E39" s="1184">
        <f>'CPI4の数'!E39+'CPI3の数'!E39</f>
        <v>240</v>
      </c>
      <c r="F39" s="1184">
        <f>'CPI4の数'!F39+'CPI3の数'!F39</f>
        <v>227</v>
      </c>
      <c r="G39" s="1184">
        <f>'CPI4の数'!G39+'CPI3の数'!G39</f>
        <v>283</v>
      </c>
      <c r="H39" s="1184">
        <f>'CPI4の数'!H39+'CPI3の数'!H39</f>
        <v>981</v>
      </c>
      <c r="I39" s="1184">
        <f>'CPI4の数'!I39+'CPI3の数'!I39</f>
        <v>908</v>
      </c>
      <c r="J39" s="1184"/>
      <c r="K39" s="1185">
        <f>'CPI4の数'!K39+'CPI3の数'!K39</f>
        <v>100</v>
      </c>
      <c r="L39" s="1185">
        <f>'CPI4の数'!L39+'CPI3の数'!L39</f>
        <v>86</v>
      </c>
      <c r="M39" s="1185">
        <f>'CPI4の数'!M39+'CPI3の数'!M39</f>
        <v>75</v>
      </c>
      <c r="N39" s="1185">
        <f>'CPI4の数'!N39+'CPI3の数'!N39</f>
        <v>124</v>
      </c>
      <c r="O39" s="1184">
        <f>'CPI4の数'!O39+'CPI3の数'!O39</f>
        <v>385</v>
      </c>
      <c r="P39" s="1185">
        <f>'CPI4の数'!P39+'CPI3の数'!P39</f>
        <v>337</v>
      </c>
      <c r="Q39" s="1185"/>
      <c r="R39" s="1185">
        <f>'CPI4の数'!R39+'CPI3の数'!R39</f>
        <v>131</v>
      </c>
      <c r="S39" s="1185">
        <f>'CPI4の数'!S39+'CPI3の数'!S39</f>
        <v>154</v>
      </c>
      <c r="T39" s="1185">
        <f>'CPI4の数'!T39+'CPI3の数'!T39</f>
        <v>152</v>
      </c>
      <c r="U39" s="1185">
        <f>'CPI4の数'!U39+'CPI3の数'!U39</f>
        <v>159</v>
      </c>
      <c r="V39" s="1184">
        <f>'CPI4の数'!V39+'CPI3の数'!V39</f>
        <v>596</v>
      </c>
      <c r="W39" s="1185">
        <f>'CPI4の数'!W39+'CPI3の数'!W39</f>
        <v>571</v>
      </c>
    </row>
    <row r="40" spans="1:23" s="1093" customFormat="1" ht="17.25" customHeight="1" thickBot="1" thickTop="1">
      <c r="A40" s="1132"/>
      <c r="B40" s="1150"/>
      <c r="C40" s="1150" t="s">
        <v>799</v>
      </c>
      <c r="D40" s="1186">
        <f>'CPI4の数'!D40+'CPI3の数'!D40</f>
        <v>765</v>
      </c>
      <c r="E40" s="1186">
        <f>'CPI4の数'!E40+'CPI3の数'!E40</f>
        <v>618</v>
      </c>
      <c r="F40" s="1186">
        <f>'CPI4の数'!F40+'CPI3の数'!F40</f>
        <v>692</v>
      </c>
      <c r="G40" s="1186">
        <f>'CPI4の数'!G40+'CPI3の数'!G40</f>
        <v>819</v>
      </c>
      <c r="H40" s="1186">
        <f>'CPI4の数'!H40+'CPI3の数'!H40</f>
        <v>2894</v>
      </c>
      <c r="I40" s="1186" t="s">
        <v>767</v>
      </c>
      <c r="J40" s="1186"/>
      <c r="K40" s="1186">
        <f>'CPI4の数'!K40+'CPI3の数'!K40</f>
        <v>277</v>
      </c>
      <c r="L40" s="1186">
        <f>'CPI4の数'!L40+'CPI3の数'!L40</f>
        <v>195</v>
      </c>
      <c r="M40" s="1186">
        <f>'CPI4の数'!M40+'CPI3の数'!M40</f>
        <v>232</v>
      </c>
      <c r="N40" s="1186">
        <f>'CPI4の数'!N40+'CPI3の数'!N40</f>
        <v>345</v>
      </c>
      <c r="O40" s="1186">
        <f>'CPI4の数'!O40+'CPI3の数'!O40</f>
        <v>1049</v>
      </c>
      <c r="P40" s="1186" t="s">
        <v>767</v>
      </c>
      <c r="Q40" s="1186"/>
      <c r="R40" s="1186">
        <f>'CPI4の数'!R40+'CPI3の数'!R40</f>
        <v>488</v>
      </c>
      <c r="S40" s="1186">
        <f>'CPI4の数'!S40+'CPI3の数'!S40</f>
        <v>423</v>
      </c>
      <c r="T40" s="1186">
        <f>'CPI4の数'!T40+'CPI3の数'!T40</f>
        <v>460</v>
      </c>
      <c r="U40" s="1186">
        <f>'CPI4の数'!U40+'CPI3の数'!U40</f>
        <v>474</v>
      </c>
      <c r="V40" s="1186">
        <f>'CPI4の数'!V40+'CPI3の数'!V40</f>
        <v>1845</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spans="2:23" s="1087" customFormat="1" ht="12" customHeight="1">
      <c r="B42" s="1108" t="s">
        <v>812</v>
      </c>
      <c r="C42" s="1132"/>
      <c r="D42" s="1203"/>
      <c r="E42" s="1204"/>
      <c r="F42" s="1205"/>
      <c r="G42" s="1205"/>
      <c r="H42" s="1205"/>
      <c r="I42" s="1205"/>
      <c r="J42" s="1205"/>
      <c r="K42" s="1204"/>
      <c r="L42" s="1205"/>
      <c r="M42" s="1205"/>
      <c r="N42" s="1132"/>
      <c r="O42" s="1132"/>
      <c r="P42" s="1132"/>
      <c r="Q42" s="1132"/>
      <c r="R42" s="1132"/>
      <c r="S42" s="1132"/>
      <c r="T42" s="1132"/>
      <c r="U42" s="1132"/>
      <c r="V42" s="1132"/>
      <c r="W42" s="1132"/>
    </row>
    <row r="43" spans="4:23" s="1118" customFormat="1" ht="11.25">
      <c r="D43" s="1188"/>
      <c r="E43" s="1188"/>
      <c r="F43" s="1188"/>
      <c r="G43" s="1188"/>
      <c r="H43" s="1188"/>
      <c r="I43" s="1188"/>
      <c r="J43" s="1188"/>
      <c r="K43" s="1189"/>
      <c r="L43" s="1189"/>
      <c r="M43" s="1189"/>
      <c r="N43" s="1189"/>
      <c r="O43" s="1189"/>
      <c r="P43" s="1189"/>
      <c r="Q43" s="1189"/>
      <c r="R43" s="1188"/>
      <c r="S43" s="1188"/>
      <c r="T43" s="1188"/>
      <c r="U43" s="1188"/>
      <c r="V43" s="1188"/>
      <c r="W43" s="1188"/>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W43"/>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818</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54">
        <f>IF('受診者数'!D4=0,"-",IF('CPI3+4の数'!D4="-","-",'CPI3+4の数'!D4/'受診者数'!D4*100))</f>
        <v>12.5</v>
      </c>
      <c r="E4" s="1154">
        <f>IF('受診者数'!E4=0,"-",IF('CPI3+4の数'!E4="-","-",'CPI3+4の数'!E4/'受診者数'!E4*100))</f>
        <v>100</v>
      </c>
      <c r="F4" s="1154">
        <f>IF('受診者数'!F4=0,"-",IF('CPI3+4の数'!F4="-","-",'CPI3+4の数'!F4/'受診者数'!F4*100))</f>
        <v>100</v>
      </c>
      <c r="G4" s="1154">
        <f>IF('受診者数'!G4=0,"-",IF('CPI3+4の数'!G4="-","-",'CPI3+4の数'!G4/'受診者数'!G4*100))</f>
        <v>0</v>
      </c>
      <c r="H4" s="1154">
        <f>IF('受診者数'!H4=0,"-",IF('CPI3+4の数'!H4="-","-",'CPI3+4の数'!H4/'受診者数'!H4*100))</f>
        <v>25</v>
      </c>
      <c r="I4" s="1154">
        <f>IF('受診者数'!I4=0,"-",IF('CPI3+4の数'!I4="-","-",'CPI3+4の数'!I4/'受診者数'!I4*100))</f>
        <v>28.57142857142857</v>
      </c>
      <c r="J4" s="1173"/>
      <c r="K4" s="1154">
        <f>IF('受診者数'!K4=0,"-",IF('CPI3+4の数'!K4="-","-",'CPI3+4の数'!K4/'受診者数'!K4*100))</f>
        <v>0</v>
      </c>
      <c r="L4" s="1154">
        <f>IF('受診者数'!L4=0,"-",IF('CPI3+4の数'!L4="-","-",'CPI3+4の数'!L4/'受診者数'!L4*100))</f>
        <v>100</v>
      </c>
      <c r="M4" s="1154">
        <f>IF('受診者数'!M4=0,"-",IF('CPI3+4の数'!M4="-","-",'CPI3+4の数'!M4/'受診者数'!M4*100))</f>
        <v>100</v>
      </c>
      <c r="N4" s="1154" t="str">
        <f>IF('受診者数'!N4=0,"-",IF('CPI3+4の数'!N4="-","-",'CPI3+4の数'!N4/'受診者数'!N4*100))</f>
        <v>-</v>
      </c>
      <c r="O4" s="1154">
        <f>IF('受診者数'!O4=0,"-",IF('CPI3+4の数'!O4="-","-",'CPI3+4の数'!O4/'受診者数'!O4*100))</f>
        <v>66.66666666666666</v>
      </c>
      <c r="P4" s="1154">
        <f>IF('受診者数'!P4=0,"-",IF('CPI3+4の数'!P4="-","-",'CPI3+4の数'!P4/'受診者数'!P4*100))</f>
        <v>24.324324324324326</v>
      </c>
      <c r="Q4" s="1174"/>
      <c r="R4" s="1154">
        <f>IF('受診者数'!R4=0,"-",IF('CPI3+4の数'!R4="-","-",'CPI3+4の数'!R4/'受診者数'!R4*100))</f>
        <v>14.285714285714285</v>
      </c>
      <c r="S4" s="1154" t="str">
        <f>IF('受診者数'!S4=0,"-",IF('CPI3+4の数'!S4="-","-",'CPI3+4の数'!S4/'受診者数'!S4*100))</f>
        <v>-</v>
      </c>
      <c r="T4" s="1154" t="str">
        <f>IF('受診者数'!T4=0,"-",IF('CPI3+4の数'!T4="-","-",'CPI3+4の数'!T4/'受診者数'!T4*100))</f>
        <v>-</v>
      </c>
      <c r="U4" s="1154">
        <f>IF('受診者数'!U4=0,"-",IF('CPI3+4の数'!U4="-","-",'CPI3+4の数'!U4/'受診者数'!U4*100))</f>
        <v>0</v>
      </c>
      <c r="V4" s="1154">
        <f>IF('受診者数'!V4=0,"-",IF('CPI3+4の数'!V4="-","-",'CPI3+4の数'!V4/'受診者数'!V4*100))</f>
        <v>11.11111111111111</v>
      </c>
      <c r="W4" s="1154">
        <f>IF('受診者数'!W4=0,"-",IF('CPI3+4の数'!W4="-","-",'CPI3+4の数'!W4/'受診者数'!W4*100))</f>
        <v>31.48148148148148</v>
      </c>
    </row>
    <row r="5" spans="1:23" s="1093" customFormat="1" ht="12" customHeight="1">
      <c r="A5" s="1132"/>
      <c r="B5" s="1133">
        <v>2</v>
      </c>
      <c r="C5" s="1090" t="s">
        <v>759</v>
      </c>
      <c r="D5" s="1156">
        <f>IF('受診者数'!D5=0,"-",IF('CPI3+4の数'!D5="-","-",'CPI3+4の数'!D5/'受診者数'!D5*100))</f>
        <v>100</v>
      </c>
      <c r="E5" s="1156" t="str">
        <f>IF('受診者数'!E5=0,"-",IF('CPI3+4の数'!E5="-","-",'CPI3+4の数'!E5/'受診者数'!E5*100))</f>
        <v>-</v>
      </c>
      <c r="F5" s="1156">
        <f>IF('受診者数'!F5=0,"-",IF('CPI3+4の数'!F5="-","-",'CPI3+4の数'!F5/'受診者数'!F5*100))</f>
        <v>100</v>
      </c>
      <c r="G5" s="1156">
        <f>IF('受診者数'!G5=0,"-",IF('CPI3+4の数'!G5="-","-",'CPI3+4の数'!G5/'受診者数'!G5*100))</f>
        <v>0</v>
      </c>
      <c r="H5" s="1156">
        <f>IF('受診者数'!H5=0,"-",IF('CPI3+4の数'!H5="-","-",'CPI3+4の数'!H5/'受診者数'!H5*100))</f>
        <v>60</v>
      </c>
      <c r="I5" s="1156">
        <f>IF('受診者数'!I5=0,"-",IF('CPI3+4の数'!I5="-","-",'CPI3+4の数'!I5/'受診者数'!I5*100))</f>
        <v>45.94594594594595</v>
      </c>
      <c r="J5" s="1175"/>
      <c r="K5" s="1156" t="str">
        <f>IF('受診者数'!K5=0,"-",IF('CPI3+4の数'!K5="-","-",'CPI3+4の数'!K5/'受診者数'!K5*100))</f>
        <v>-</v>
      </c>
      <c r="L5" s="1156" t="str">
        <f>IF('受診者数'!L5=0,"-",IF('CPI3+4の数'!L5="-","-",'CPI3+4の数'!L5/'受診者数'!L5*100))</f>
        <v>-</v>
      </c>
      <c r="M5" s="1156" t="str">
        <f>IF('受診者数'!M5=0,"-",IF('CPI3+4の数'!M5="-","-",'CPI3+4の数'!M5/'受診者数'!M5*100))</f>
        <v>-</v>
      </c>
      <c r="N5" s="1156" t="str">
        <f>IF('受診者数'!N5=0,"-",IF('CPI3+4の数'!N5="-","-",'CPI3+4の数'!N5/'受診者数'!N5*100))</f>
        <v>-</v>
      </c>
      <c r="O5" s="1156" t="str">
        <f>IF('受診者数'!O5=0,"-",IF('CPI3+4の数'!O5="-","-",'CPI3+4の数'!O5/'受診者数'!O5*100))</f>
        <v>-</v>
      </c>
      <c r="P5" s="1156">
        <f>IF('受診者数'!P5=0,"-",IF('CPI3+4の数'!P5="-","-",'CPI3+4の数'!P5/'受診者数'!P5*100))</f>
        <v>83.33333333333334</v>
      </c>
      <c r="Q5" s="1176"/>
      <c r="R5" s="1156">
        <f>IF('受診者数'!R5=0,"-",IF('CPI3+4の数'!R5="-","-",'CPI3+4の数'!R5/'受診者数'!R5*100))</f>
        <v>100</v>
      </c>
      <c r="S5" s="1156" t="str">
        <f>IF('受診者数'!S5=0,"-",IF('CPI3+4の数'!S5="-","-",'CPI3+4の数'!S5/'受診者数'!S5*100))</f>
        <v>-</v>
      </c>
      <c r="T5" s="1156">
        <f>IF('受診者数'!T5=0,"-",IF('CPI3+4の数'!T5="-","-",'CPI3+4の数'!T5/'受診者数'!T5*100))</f>
        <v>100</v>
      </c>
      <c r="U5" s="1156">
        <f>IF('受診者数'!U5=0,"-",IF('CPI3+4の数'!U5="-","-",'CPI3+4の数'!U5/'受診者数'!U5*100))</f>
        <v>0</v>
      </c>
      <c r="V5" s="1156">
        <f>IF('受診者数'!V5=0,"-",IF('CPI3+4の数'!V5="-","-",'CPI3+4の数'!V5/'受診者数'!V5*100))</f>
        <v>60</v>
      </c>
      <c r="W5" s="1156">
        <f>IF('受診者数'!W5=0,"-",IF('CPI3+4の数'!W5="-","-",'CPI3+4の数'!W5/'受診者数'!W5*100))</f>
        <v>38.70967741935484</v>
      </c>
    </row>
    <row r="6" spans="1:23" s="1093" customFormat="1" ht="12" customHeight="1">
      <c r="A6" s="1132"/>
      <c r="B6" s="1133">
        <v>3</v>
      </c>
      <c r="C6" s="1090" t="s">
        <v>760</v>
      </c>
      <c r="D6" s="1156">
        <f>IF('受診者数'!D6=0,"-",IF('CPI3+4の数'!D6="-","-",'CPI3+4の数'!D6/'受診者数'!D6*100))</f>
        <v>66.66666666666666</v>
      </c>
      <c r="E6" s="1156">
        <f>IF('受診者数'!E6=0,"-",IF('CPI3+4の数'!E6="-","-",'CPI3+4の数'!E6/'受診者数'!E6*100))</f>
        <v>28.57142857142857</v>
      </c>
      <c r="F6" s="1156">
        <f>IF('受診者数'!F6=0,"-",IF('CPI3+4の数'!F6="-","-",'CPI3+4の数'!F6/'受診者数'!F6*100))</f>
        <v>42.857142857142854</v>
      </c>
      <c r="G6" s="1156">
        <f>IF('受診者数'!G6=0,"-",IF('CPI3+4の数'!G6="-","-",'CPI3+4の数'!G6/'受診者数'!G6*100))</f>
        <v>50</v>
      </c>
      <c r="H6" s="1156">
        <f>IF('受診者数'!H6=0,"-",IF('CPI3+4の数'!H6="-","-",'CPI3+4の数'!H6/'受診者数'!H6*100))</f>
        <v>46.875</v>
      </c>
      <c r="I6" s="1156" t="str">
        <f>IF('受診者数'!I6=0,"-",IF('CPI3+4の数'!I6="-","-",'CPI3+4の数'!I6/'受診者数'!I6*100))</f>
        <v>-</v>
      </c>
      <c r="J6" s="1175"/>
      <c r="K6" s="1156">
        <f>IF('受診者数'!K6=0,"-",IF('CPI3+4の数'!K6="-","-",'CPI3+4の数'!K6/'受診者数'!K6*100))</f>
        <v>50</v>
      </c>
      <c r="L6" s="1156">
        <f>IF('受診者数'!L6=0,"-",IF('CPI3+4の数'!L6="-","-",'CPI3+4の数'!L6/'受診者数'!L6*100))</f>
        <v>100</v>
      </c>
      <c r="M6" s="1156">
        <f>IF('受診者数'!M6=0,"-",IF('CPI3+4の数'!M6="-","-",'CPI3+4の数'!M6/'受診者数'!M6*100))</f>
        <v>100</v>
      </c>
      <c r="N6" s="1156">
        <f>IF('受診者数'!N6=0,"-",IF('CPI3+4の数'!N6="-","-",'CPI3+4の数'!N6/'受診者数'!N6*100))</f>
        <v>50</v>
      </c>
      <c r="O6" s="1156">
        <f>IF('受診者数'!O6=0,"-",IF('CPI3+4の数'!O6="-","-",'CPI3+4の数'!O6/'受診者数'!O6*100))</f>
        <v>66.66666666666666</v>
      </c>
      <c r="P6" s="1156" t="str">
        <f>IF('受診者数'!P6=0,"-",IF('CPI3+4の数'!P6="-","-",'CPI3+4の数'!P6/'受診者数'!P6*100))</f>
        <v>-</v>
      </c>
      <c r="Q6" s="1176"/>
      <c r="R6" s="1156">
        <f>IF('受診者数'!R6=0,"-",IF('CPI3+4の数'!R6="-","-",'CPI3+4の数'!R6/'受診者数'!R6*100))</f>
        <v>75</v>
      </c>
      <c r="S6" s="1156">
        <f>IF('受診者数'!S6=0,"-",IF('CPI3+4の数'!S6="-","-",'CPI3+4の数'!S6/'受診者数'!S6*100))</f>
        <v>0</v>
      </c>
      <c r="T6" s="1156">
        <f>IF('受診者数'!T6=0,"-",IF('CPI3+4の数'!T6="-","-",'CPI3+4の数'!T6/'受診者数'!T6*100))</f>
        <v>33.33333333333333</v>
      </c>
      <c r="U6" s="1156">
        <f>IF('受診者数'!U6=0,"-",IF('CPI3+4の数'!U6="-","-",'CPI3+4の数'!U6/'受診者数'!U6*100))</f>
        <v>50</v>
      </c>
      <c r="V6" s="1156">
        <f>IF('受診者数'!V6=0,"-",IF('CPI3+4の数'!V6="-","-",'CPI3+4の数'!V6/'受診者数'!V6*100))</f>
        <v>39.130434782608695</v>
      </c>
      <c r="W6" s="1156" t="str">
        <f>IF('受診者数'!W6=0,"-",IF('CPI3+4の数'!W6="-","-",'CPI3+4の数'!W6/'受診者数'!W6*100))</f>
        <v>-</v>
      </c>
    </row>
    <row r="7" spans="1:23" s="1087" customFormat="1" ht="12" customHeight="1">
      <c r="A7" s="1132"/>
      <c r="B7" s="1133">
        <v>4</v>
      </c>
      <c r="C7" s="1090" t="s">
        <v>762</v>
      </c>
      <c r="D7" s="1156">
        <f>IF('受診者数'!D7=0,"-",IF('CPI3+4の数'!D7="-","-",'CPI3+4の数'!D7/'受診者数'!D7*100))</f>
        <v>16.666666666666664</v>
      </c>
      <c r="E7" s="1156">
        <f>IF('受診者数'!E7=0,"-",IF('CPI3+4の数'!E7="-","-",'CPI3+4の数'!E7/'受診者数'!E7*100))</f>
        <v>50</v>
      </c>
      <c r="F7" s="1156">
        <f>IF('受診者数'!F7=0,"-",IF('CPI3+4の数'!F7="-","-",'CPI3+4の数'!F7/'受診者数'!F7*100))</f>
        <v>40</v>
      </c>
      <c r="G7" s="1156" t="str">
        <f>IF('受診者数'!G7=0,"-",IF('CPI3+4の数'!G7="-","-",'CPI3+4の数'!G7/'受診者数'!G7*100))</f>
        <v>-</v>
      </c>
      <c r="H7" s="1156">
        <f>IF('受診者数'!H7=0,"-",IF('CPI3+4の数'!H7="-","-",'CPI3+4の数'!H7/'受診者数'!H7*100))</f>
        <v>33.33333333333333</v>
      </c>
      <c r="I7" s="1156" t="str">
        <f>IF('受診者数'!I7=0,"-",IF('CPI3+4の数'!I7="-","-",'CPI3+4の数'!I7/'受診者数'!I7*100))</f>
        <v>-</v>
      </c>
      <c r="J7" s="1175"/>
      <c r="K7" s="1156">
        <f>IF('受診者数'!K7=0,"-",IF('CPI3+4の数'!K7="-","-",'CPI3+4の数'!K7/'受診者数'!K7*100))</f>
        <v>20</v>
      </c>
      <c r="L7" s="1156">
        <f>IF('受診者数'!L7=0,"-",IF('CPI3+4の数'!L7="-","-",'CPI3+4の数'!L7/'受診者数'!L7*100))</f>
        <v>50</v>
      </c>
      <c r="M7" s="1156">
        <f>IF('受診者数'!M7=0,"-",IF('CPI3+4の数'!M7="-","-",'CPI3+4の数'!M7/'受診者数'!M7*100))</f>
        <v>20</v>
      </c>
      <c r="N7" s="1156" t="str">
        <f>IF('受診者数'!N7=0,"-",IF('CPI3+4の数'!N7="-","-",'CPI3+4の数'!N7/'受診者数'!N7*100))</f>
        <v>-</v>
      </c>
      <c r="O7" s="1156">
        <f>IF('受診者数'!O7=0,"-",IF('CPI3+4の数'!O7="-","-",'CPI3+4の数'!O7/'受診者数'!O7*100))</f>
        <v>25</v>
      </c>
      <c r="P7" s="1156" t="str">
        <f>IF('受診者数'!P7=0,"-",IF('CPI3+4の数'!P7="-","-",'CPI3+4の数'!P7/'受診者数'!P7*100))</f>
        <v>-</v>
      </c>
      <c r="Q7" s="1176"/>
      <c r="R7" s="1156">
        <f>IF('受診者数'!R7=0,"-",IF('CPI3+4の数'!R7="-","-",'CPI3+4の数'!R7/'受診者数'!R7*100))</f>
        <v>14.285714285714285</v>
      </c>
      <c r="S7" s="1156">
        <f>IF('受診者数'!S7=0,"-",IF('CPI3+4の数'!S7="-","-",'CPI3+4の数'!S7/'受診者数'!S7*100))</f>
        <v>50</v>
      </c>
      <c r="T7" s="1156">
        <f>IF('受診者数'!T7=0,"-",IF('CPI3+4の数'!T7="-","-",'CPI3+4の数'!T7/'受診者数'!T7*100))</f>
        <v>50</v>
      </c>
      <c r="U7" s="1156" t="str">
        <f>IF('受診者数'!U7=0,"-",IF('CPI3+4の数'!U7="-","-",'CPI3+4の数'!U7/'受診者数'!U7*100))</f>
        <v>-</v>
      </c>
      <c r="V7" s="1156">
        <f>IF('受診者数'!V7=0,"-",IF('CPI3+4の数'!V7="-","-",'CPI3+4の数'!V7/'受診者数'!V7*100))</f>
        <v>38.095238095238095</v>
      </c>
      <c r="W7" s="1156" t="str">
        <f>IF('受診者数'!W7=0,"-",IF('CPI3+4の数'!W7="-","-",'CPI3+4の数'!W7/'受診者数'!W7*100))</f>
        <v>-</v>
      </c>
    </row>
    <row r="8" spans="1:23" s="1087" customFormat="1" ht="12" customHeight="1">
      <c r="A8" s="1132"/>
      <c r="B8" s="1133">
        <v>5</v>
      </c>
      <c r="C8" s="1090" t="s">
        <v>764</v>
      </c>
      <c r="D8" s="1156">
        <f>IF('受診者数'!D8=0,"-",IF('CPI3+4の数'!D8="-","-",'CPI3+4の数'!D8/'受診者数'!D8*100))</f>
        <v>42.857142857142854</v>
      </c>
      <c r="E8" s="1156">
        <f>IF('受診者数'!E8=0,"-",IF('CPI3+4の数'!E8="-","-",'CPI3+4の数'!E8/'受診者数'!E8*100))</f>
        <v>0</v>
      </c>
      <c r="F8" s="1156">
        <f>IF('受診者数'!F8=0,"-",IF('CPI3+4の数'!F8="-","-",'CPI3+4の数'!F8/'受診者数'!F8*100))</f>
        <v>100</v>
      </c>
      <c r="G8" s="1156" t="str">
        <f>IF('受診者数'!G8=0,"-",IF('CPI3+4の数'!G8="-","-",'CPI3+4の数'!G8/'受診者数'!G8*100))</f>
        <v>-</v>
      </c>
      <c r="H8" s="1156">
        <f>IF('受診者数'!H8=0,"-",IF('CPI3+4の数'!H8="-","-",'CPI3+4の数'!H8/'受診者数'!H8*100))</f>
        <v>46.15384615384615</v>
      </c>
      <c r="I8" s="1156">
        <f>IF('受診者数'!I8=0,"-",IF('CPI3+4の数'!I8="-","-",'CPI3+4の数'!I8/'受診者数'!I8*100))</f>
        <v>20</v>
      </c>
      <c r="J8" s="1175"/>
      <c r="K8" s="1156">
        <f>IF('受診者数'!K8=0,"-",IF('CPI3+4の数'!K8="-","-",'CPI3+4の数'!K8/'受診者数'!K8*100))</f>
        <v>75</v>
      </c>
      <c r="L8" s="1156">
        <f>IF('受診者数'!L8=0,"-",IF('CPI3+4の数'!L8="-","-",'CPI3+4の数'!L8/'受診者数'!L8*100))</f>
        <v>0</v>
      </c>
      <c r="M8" s="1156" t="str">
        <f>IF('受診者数'!M8=0,"-",IF('CPI3+4の数'!M8="-","-",'CPI3+4の数'!M8/'受診者数'!M8*100))</f>
        <v>-</v>
      </c>
      <c r="N8" s="1156" t="str">
        <f>IF('受診者数'!N8=0,"-",IF('CPI3+4の数'!N8="-","-",'CPI3+4の数'!N8/'受診者数'!N8*100))</f>
        <v>-</v>
      </c>
      <c r="O8" s="1156">
        <f>IF('受診者数'!O8=0,"-",IF('CPI3+4の数'!O8="-","-",'CPI3+4の数'!O8/'受診者数'!O8*100))</f>
        <v>50</v>
      </c>
      <c r="P8" s="1156">
        <f>IF('受診者数'!P8=0,"-",IF('CPI3+4の数'!P8="-","-",'CPI3+4の数'!P8/'受診者数'!P8*100))</f>
        <v>50</v>
      </c>
      <c r="Q8" s="1176"/>
      <c r="R8" s="1156">
        <f>IF('受診者数'!R8=0,"-",IF('CPI3+4の数'!R8="-","-",'CPI3+4の数'!R8/'受診者数'!R8*100))</f>
        <v>0</v>
      </c>
      <c r="S8" s="1156">
        <f>IF('受診者数'!S8=0,"-",IF('CPI3+4の数'!S8="-","-",'CPI3+4の数'!S8/'受診者数'!S8*100))</f>
        <v>0</v>
      </c>
      <c r="T8" s="1156">
        <f>IF('受診者数'!T8=0,"-",IF('CPI3+4の数'!T8="-","-",'CPI3+4の数'!T8/'受診者数'!T8*100))</f>
        <v>100</v>
      </c>
      <c r="U8" s="1156" t="str">
        <f>IF('受診者数'!U8=0,"-",IF('CPI3+4の数'!U8="-","-",'CPI3+4の数'!U8/'受診者数'!U8*100))</f>
        <v>-</v>
      </c>
      <c r="V8" s="1156">
        <f>IF('受診者数'!V8=0,"-",IF('CPI3+4の数'!V8="-","-",'CPI3+4の数'!V8/'受診者数'!V8*100))</f>
        <v>42.857142857142854</v>
      </c>
      <c r="W8" s="1156">
        <f>IF('受診者数'!W8=0,"-",IF('CPI3+4の数'!W8="-","-",'CPI3+4の数'!W8/'受診者数'!W8*100))</f>
        <v>0</v>
      </c>
    </row>
    <row r="9" spans="1:23" s="1087" customFormat="1" ht="12" customHeight="1">
      <c r="A9" s="1132"/>
      <c r="B9" s="1133">
        <v>6</v>
      </c>
      <c r="C9" s="1090" t="s">
        <v>766</v>
      </c>
      <c r="D9" s="1156">
        <f>IF('受診者数'!D9=0,"-",IF('CPI3+4の数'!D9="-","-",'CPI3+4の数'!D9/'受診者数'!D9*100))</f>
        <v>18.181818181818183</v>
      </c>
      <c r="E9" s="1156">
        <f>IF('受診者数'!E9=0,"-",IF('CPI3+4の数'!E9="-","-",'CPI3+4の数'!E9/'受診者数'!E9*100))</f>
        <v>25</v>
      </c>
      <c r="F9" s="1156">
        <f>IF('受診者数'!F9=0,"-",IF('CPI3+4の数'!F9="-","-",'CPI3+4の数'!F9/'受診者数'!F9*100))</f>
        <v>36.36363636363637</v>
      </c>
      <c r="G9" s="1156" t="str">
        <f>IF('受診者数'!G9=0,"-",IF('CPI3+4の数'!G9="-","-",'CPI3+4の数'!G9/'受診者数'!G9*100))</f>
        <v>-</v>
      </c>
      <c r="H9" s="1156">
        <f>IF('受診者数'!H9=0,"-",IF('CPI3+4の数'!H9="-","-",'CPI3+4の数'!H9/'受診者数'!H9*100))</f>
        <v>26.923076923076923</v>
      </c>
      <c r="I9" s="1156">
        <f>IF('受診者数'!I9=0,"-",IF('CPI3+4の数'!I9="-","-",'CPI3+4の数'!I9/'受診者数'!I9*100))</f>
        <v>33.33333333333333</v>
      </c>
      <c r="J9" s="1175"/>
      <c r="K9" s="1156">
        <f>IF('受診者数'!K9=0,"-",IF('CPI3+4の数'!K9="-","-",'CPI3+4の数'!K9/'受診者数'!K9*100))</f>
        <v>14.285714285714285</v>
      </c>
      <c r="L9" s="1156">
        <f>IF('受診者数'!L9=0,"-",IF('CPI3+4の数'!L9="-","-",'CPI3+4の数'!L9/'受診者数'!L9*100))</f>
        <v>0</v>
      </c>
      <c r="M9" s="1156">
        <f>IF('受診者数'!M9=0,"-",IF('CPI3+4の数'!M9="-","-",'CPI3+4の数'!M9/'受診者数'!M9*100))</f>
        <v>0</v>
      </c>
      <c r="N9" s="1156" t="str">
        <f>IF('受診者数'!N9=0,"-",IF('CPI3+4の数'!N9="-","-",'CPI3+4の数'!N9/'受診者数'!N9*100))</f>
        <v>-</v>
      </c>
      <c r="O9" s="1156">
        <f>IF('受診者数'!O9=0,"-",IF('CPI3+4の数'!O9="-","-",'CPI3+4の数'!O9/'受診者数'!O9*100))</f>
        <v>9.090909090909092</v>
      </c>
      <c r="P9" s="1156">
        <f>IF('受診者数'!P9=0,"-",IF('CPI3+4の数'!P9="-","-",'CPI3+4の数'!P9/'受診者数'!P9*100))</f>
        <v>100</v>
      </c>
      <c r="Q9" s="1176"/>
      <c r="R9" s="1156">
        <f>IF('受診者数'!R9=0,"-",IF('CPI3+4の数'!R9="-","-",'CPI3+4の数'!R9/'受診者数'!R9*100))</f>
        <v>25</v>
      </c>
      <c r="S9" s="1156">
        <f>IF('受診者数'!S9=0,"-",IF('CPI3+4の数'!S9="-","-",'CPI3+4の数'!S9/'受診者数'!S9*100))</f>
        <v>33.33333333333333</v>
      </c>
      <c r="T9" s="1156">
        <f>IF('受診者数'!T9=0,"-",IF('CPI3+4の数'!T9="-","-",'CPI3+4の数'!T9/'受診者数'!T9*100))</f>
        <v>50</v>
      </c>
      <c r="U9" s="1156" t="str">
        <f>IF('受診者数'!U9=0,"-",IF('CPI3+4の数'!U9="-","-",'CPI3+4の数'!U9/'受診者数'!U9*100))</f>
        <v>-</v>
      </c>
      <c r="V9" s="1156">
        <f>IF('受診者数'!V9=0,"-",IF('CPI3+4の数'!V9="-","-",'CPI3+4の数'!V9/'受診者数'!V9*100))</f>
        <v>40</v>
      </c>
      <c r="W9" s="1156">
        <f>IF('受診者数'!W9=0,"-",IF('CPI3+4の数'!W9="-","-",'CPI3+4の数'!W9/'受診者数'!W9*100))</f>
        <v>0</v>
      </c>
    </row>
    <row r="10" spans="1:23" s="1087" customFormat="1" ht="12" customHeight="1">
      <c r="A10" s="1132"/>
      <c r="B10" s="1133">
        <v>7</v>
      </c>
      <c r="C10" s="1090" t="s">
        <v>768</v>
      </c>
      <c r="D10" s="1156">
        <f>IF('受診者数'!D10=0,"-",IF('CPI3+4の数'!D10="-","-",'CPI3+4の数'!D10/'受診者数'!D10*100))</f>
        <v>41.17647058823529</v>
      </c>
      <c r="E10" s="1156">
        <f>IF('受診者数'!E10=0,"-",IF('CPI3+4の数'!E10="-","-",'CPI3+4の数'!E10/'受診者数'!E10*100))</f>
        <v>53.84615384615385</v>
      </c>
      <c r="F10" s="1156">
        <f>IF('受診者数'!F10=0,"-",IF('CPI3+4の数'!F10="-","-",'CPI3+4の数'!F10/'受診者数'!F10*100))</f>
        <v>54.166666666666664</v>
      </c>
      <c r="G10" s="1156">
        <f>IF('受診者数'!G10=0,"-",IF('CPI3+4の数'!G10="-","-",'CPI3+4の数'!G10/'受診者数'!G10*100))</f>
        <v>51.724137931034484</v>
      </c>
      <c r="H10" s="1156">
        <f>IF('受診者数'!H10=0,"-",IF('CPI3+4の数'!H10="-","-",'CPI3+4の数'!H10/'受診者数'!H10*100))</f>
        <v>50.89285714285714</v>
      </c>
      <c r="I10" s="1156" t="str">
        <f>IF('受診者数'!I10=0,"-",IF('CPI3+4の数'!I10="-","-",'CPI3+4の数'!I10/'受診者数'!I10*100))</f>
        <v>-</v>
      </c>
      <c r="J10" s="1175"/>
      <c r="K10" s="1156">
        <f>IF('受診者数'!K10=0,"-",IF('CPI3+4の数'!K10="-","-",'CPI3+4の数'!K10/'受診者数'!K10*100))</f>
        <v>75</v>
      </c>
      <c r="L10" s="1156">
        <f>IF('受診者数'!L10=0,"-",IF('CPI3+4の数'!L10="-","-",'CPI3+4の数'!L10/'受診者数'!L10*100))</f>
        <v>66.66666666666666</v>
      </c>
      <c r="M10" s="1156">
        <f>IF('受診者数'!M10=0,"-",IF('CPI3+4の数'!M10="-","-",'CPI3+4の数'!M10/'受診者数'!M10*100))</f>
        <v>33.33333333333333</v>
      </c>
      <c r="N10" s="1156">
        <f>IF('受診者数'!N10=0,"-",IF('CPI3+4の数'!N10="-","-",'CPI3+4の数'!N10/'受診者数'!N10*100))</f>
        <v>52.63157894736842</v>
      </c>
      <c r="O10" s="1156">
        <f>IF('受診者数'!O10=0,"-",IF('CPI3+4の数'!O10="-","-",'CPI3+4の数'!O10/'受診者数'!O10*100))</f>
        <v>54.285714285714285</v>
      </c>
      <c r="P10" s="1156" t="str">
        <f>IF('受診者数'!P10=0,"-",IF('CPI3+4の数'!P10="-","-",'CPI3+4の数'!P10/'受診者数'!P10*100))</f>
        <v>-</v>
      </c>
      <c r="Q10" s="1176"/>
      <c r="R10" s="1156">
        <f>IF('受診者数'!R10=0,"-",IF('CPI3+4の数'!R10="-","-",'CPI3+4の数'!R10/'受診者数'!R10*100))</f>
        <v>30.76923076923077</v>
      </c>
      <c r="S10" s="1156">
        <f>IF('受診者数'!S10=0,"-",IF('CPI3+4の数'!S10="-","-",'CPI3+4の数'!S10/'受診者数'!S10*100))</f>
        <v>42.857142857142854</v>
      </c>
      <c r="T10" s="1156">
        <f>IF('受診者数'!T10=0,"-",IF('CPI3+4の数'!T10="-","-",'CPI3+4の数'!T10/'受診者数'!T10*100))</f>
        <v>61.111111111111114</v>
      </c>
      <c r="U10" s="1156">
        <f>IF('受診者数'!U10=0,"-",IF('CPI3+4の数'!U10="-","-",'CPI3+4の数'!U10/'受診者数'!U10*100))</f>
        <v>51.28205128205128</v>
      </c>
      <c r="V10" s="1156">
        <f>IF('受診者数'!V10=0,"-",IF('CPI3+4の数'!V10="-","-",'CPI3+4の数'!V10/'受診者数'!V10*100))</f>
        <v>49.35064935064935</v>
      </c>
      <c r="W10" s="1156" t="str">
        <f>IF('受診者数'!W10=0,"-",IF('CPI3+4の数'!W10="-","-",'CPI3+4の数'!W10/'受診者数'!W10*100))</f>
        <v>-</v>
      </c>
    </row>
    <row r="11" spans="1:23" s="1087" customFormat="1" ht="12" customHeight="1">
      <c r="A11" s="1132"/>
      <c r="B11" s="1133">
        <v>8</v>
      </c>
      <c r="C11" s="1090" t="s">
        <v>770</v>
      </c>
      <c r="D11" s="1156">
        <f>IF('受診者数'!D11=0,"-",IF('CPI3+4の数'!D11="-","-",'CPI3+4の数'!D11/'受診者数'!D11*100))</f>
        <v>22.727272727272727</v>
      </c>
      <c r="E11" s="1156">
        <f>IF('受診者数'!E11=0,"-",IF('CPI3+4の数'!E11="-","-",'CPI3+4の数'!E11/'受診者数'!E11*100))</f>
        <v>29.48717948717949</v>
      </c>
      <c r="F11" s="1156">
        <f>IF('受診者数'!F11=0,"-",IF('CPI3+4の数'!F11="-","-",'CPI3+4の数'!F11/'受診者数'!F11*100))</f>
        <v>38.88888888888889</v>
      </c>
      <c r="G11" s="1156">
        <f>IF('受診者数'!G11=0,"-",IF('CPI3+4の数'!G11="-","-",'CPI3+4の数'!G11/'受診者数'!G11*100))</f>
        <v>48.58490566037736</v>
      </c>
      <c r="H11" s="1156">
        <f>IF('受診者数'!H11=0,"-",IF('CPI3+4の数'!H11="-","-",'CPI3+4の数'!H11/'受診者数'!H11*100))</f>
        <v>39.46188340807175</v>
      </c>
      <c r="I11" s="1156">
        <f>IF('受診者数'!I11=0,"-",IF('CPI3+4の数'!I11="-","-",'CPI3+4の数'!I11/'受診者数'!I11*100))</f>
        <v>38.311688311688314</v>
      </c>
      <c r="J11" s="1175"/>
      <c r="K11" s="1156">
        <f>IF('受診者数'!K11=0,"-",IF('CPI3+4の数'!K11="-","-",'CPI3+4の数'!K11/'受診者数'!K11*100))</f>
        <v>15</v>
      </c>
      <c r="L11" s="1156">
        <f>IF('受診者数'!L11=0,"-",IF('CPI3+4の数'!L11="-","-",'CPI3+4の数'!L11/'受診者数'!L11*100))</f>
        <v>38.70967741935484</v>
      </c>
      <c r="M11" s="1156">
        <f>IF('受診者数'!M11=0,"-",IF('CPI3+4の数'!M11="-","-",'CPI3+4の数'!M11/'受診者数'!M11*100))</f>
        <v>45.45454545454545</v>
      </c>
      <c r="N11" s="1156">
        <f>IF('受診者数'!N11=0,"-",IF('CPI3+4の数'!N11="-","-",'CPI3+4の数'!N11/'受診者数'!N11*100))</f>
        <v>50</v>
      </c>
      <c r="O11" s="1156">
        <f>IF('受診者数'!O11=0,"-",IF('CPI3+4の数'!O11="-","-",'CPI3+4の数'!O11/'受診者数'!O11*100))</f>
        <v>42.592592592592595</v>
      </c>
      <c r="P11" s="1156">
        <f>IF('受診者数'!P11=0,"-",IF('CPI3+4の数'!P11="-","-",'CPI3+4の数'!P11/'受診者数'!P11*100))</f>
        <v>41.228070175438596</v>
      </c>
      <c r="Q11" s="1176"/>
      <c r="R11" s="1156">
        <f>IF('受診者数'!R11=0,"-",IF('CPI3+4の数'!R11="-","-",'CPI3+4の数'!R11/'受診者数'!R11*100))</f>
        <v>26.08695652173913</v>
      </c>
      <c r="S11" s="1156">
        <f>IF('受診者数'!S11=0,"-",IF('CPI3+4の数'!S11="-","-",'CPI3+4の数'!S11/'受診者数'!S11*100))</f>
        <v>23.404255319148938</v>
      </c>
      <c r="T11" s="1156">
        <f>IF('受診者数'!T11=0,"-",IF('CPI3+4の数'!T11="-","-",'CPI3+4の数'!T11/'受診者数'!T11*100))</f>
        <v>35.08771929824561</v>
      </c>
      <c r="U11" s="1156">
        <f>IF('受診者数'!U11=0,"-",IF('CPI3+4の数'!U11="-","-",'CPI3+4の数'!U11/'受診者数'!U11*100))</f>
        <v>47.76119402985074</v>
      </c>
      <c r="V11" s="1156">
        <f>IF('受診者数'!V11=0,"-",IF('CPI3+4の数'!V11="-","-",'CPI3+4の数'!V11/'受診者数'!V11*100))</f>
        <v>37.67605633802817</v>
      </c>
      <c r="W11" s="1156">
        <f>IF('受診者数'!W11=0,"-",IF('CPI3+4の数'!W11="-","-",'CPI3+4の数'!W11/'受診者数'!W11*100))</f>
        <v>36.597938144329895</v>
      </c>
    </row>
    <row r="12" spans="1:23" s="1087" customFormat="1" ht="12" customHeight="1">
      <c r="A12" s="1132"/>
      <c r="B12" s="1133">
        <v>9</v>
      </c>
      <c r="C12" s="1090" t="s">
        <v>771</v>
      </c>
      <c r="D12" s="1156">
        <f>IF('受診者数'!D12=0,"-",IF('CPI3+4の数'!D12="-","-",'CPI3+4の数'!D12/'受診者数'!D12*100))</f>
        <v>47.368421052631575</v>
      </c>
      <c r="E12" s="1156">
        <f>IF('受診者数'!E12=0,"-",IF('CPI3+4の数'!E12="-","-",'CPI3+4の数'!E12/'受診者数'!E12*100))</f>
        <v>58.333333333333336</v>
      </c>
      <c r="F12" s="1156">
        <f>IF('受診者数'!F12=0,"-",IF('CPI3+4の数'!F12="-","-",'CPI3+4の数'!F12/'受診者数'!F12*100))</f>
        <v>33.33333333333333</v>
      </c>
      <c r="G12" s="1156">
        <f>IF('受診者数'!G12=0,"-",IF('CPI3+4の数'!G12="-","-",'CPI3+4の数'!G12/'受診者数'!G12*100))</f>
        <v>50</v>
      </c>
      <c r="H12" s="1156">
        <f>IF('受診者数'!H12=0,"-",IF('CPI3+4の数'!H12="-","-",'CPI3+4の数'!H12/'受診者数'!H12*100))</f>
        <v>50</v>
      </c>
      <c r="I12" s="1156">
        <f>IF('受診者数'!I12=0,"-",IF('CPI3+4の数'!I12="-","-",'CPI3+4の数'!I12/'受診者数'!I12*100))</f>
        <v>40.45454545454545</v>
      </c>
      <c r="J12" s="1175"/>
      <c r="K12" s="1156">
        <f>IF('受診者数'!K12=0,"-",IF('CPI3+4の数'!K12="-","-",'CPI3+4の数'!K12/'受診者数'!K12*100))</f>
        <v>25</v>
      </c>
      <c r="L12" s="1156">
        <f>IF('受診者数'!L12=0,"-",IF('CPI3+4の数'!L12="-","-",'CPI3+4の数'!L12/'受診者数'!L12*100))</f>
        <v>66.66666666666666</v>
      </c>
      <c r="M12" s="1156">
        <f>IF('受診者数'!M12=0,"-",IF('CPI3+4の数'!M12="-","-",'CPI3+4の数'!M12/'受診者数'!M12*100))</f>
        <v>100</v>
      </c>
      <c r="N12" s="1156">
        <f>IF('受診者数'!N12=0,"-",IF('CPI3+4の数'!N12="-","-",'CPI3+4の数'!N12/'受診者数'!N12*100))</f>
        <v>71.42857142857143</v>
      </c>
      <c r="O12" s="1156">
        <f>IF('受診者数'!O12=0,"-",IF('CPI3+4の数'!O12="-","-",'CPI3+4の数'!O12/'受診者数'!O12*100))</f>
        <v>60</v>
      </c>
      <c r="P12" s="1156">
        <f>IF('受診者数'!P12=0,"-",IF('CPI3+4の数'!P12="-","-",'CPI3+4の数'!P12/'受診者数'!P12*100))</f>
        <v>54.23728813559322</v>
      </c>
      <c r="Q12" s="1176"/>
      <c r="R12" s="1156">
        <f>IF('受診者数'!R12=0,"-",IF('CPI3+4の数'!R12="-","-",'CPI3+4の数'!R12/'受診者数'!R12*100))</f>
        <v>53.333333333333336</v>
      </c>
      <c r="S12" s="1156">
        <f>IF('受診者数'!S12=0,"-",IF('CPI3+4の数'!S12="-","-",'CPI3+4の数'!S12/'受診者数'!S12*100))</f>
        <v>55.55555555555556</v>
      </c>
      <c r="T12" s="1156">
        <f>IF('受診者数'!T12=0,"-",IF('CPI3+4の数'!T12="-","-",'CPI3+4の数'!T12/'受診者数'!T12*100))</f>
        <v>0</v>
      </c>
      <c r="U12" s="1156">
        <f>IF('受診者数'!U12=0,"-",IF('CPI3+4の数'!U12="-","-",'CPI3+4の数'!U12/'受診者数'!U12*100))</f>
        <v>33.33333333333333</v>
      </c>
      <c r="V12" s="1156">
        <f>IF('受診者数'!V12=0,"-",IF('CPI3+4の数'!V12="-","-",'CPI3+4の数'!V12/'受診者数'!V12*100))</f>
        <v>45.714285714285715</v>
      </c>
      <c r="W12" s="1156">
        <f>IF('受診者数'!W12=0,"-",IF('CPI3+4の数'!W12="-","-",'CPI3+4の数'!W12/'受診者数'!W12*100))</f>
        <v>35.40372670807454</v>
      </c>
    </row>
    <row r="13" spans="1:23" s="1087" customFormat="1" ht="12" customHeight="1">
      <c r="A13" s="1132"/>
      <c r="B13" s="1133">
        <v>10</v>
      </c>
      <c r="C13" s="1090" t="s">
        <v>772</v>
      </c>
      <c r="D13" s="1156">
        <f>IF('受診者数'!D13=0,"-",IF('CPI3+4の数'!D13="-","-",'CPI3+4の数'!D13/'受診者数'!D13*100))</f>
        <v>25.510204081632654</v>
      </c>
      <c r="E13" s="1156">
        <f>IF('受診者数'!E13=0,"-",IF('CPI3+4の数'!E13="-","-",'CPI3+4の数'!E13/'受診者数'!E13*100))</f>
        <v>35.1063829787234</v>
      </c>
      <c r="F13" s="1156">
        <f>IF('受診者数'!F13=0,"-",IF('CPI3+4の数'!F13="-","-",'CPI3+4の数'!F13/'受診者数'!F13*100))</f>
        <v>33.33333333333333</v>
      </c>
      <c r="G13" s="1156">
        <f>IF('受診者数'!G13=0,"-",IF('CPI3+4の数'!G13="-","-",'CPI3+4の数'!G13/'受診者数'!G13*100))</f>
        <v>40.21739130434783</v>
      </c>
      <c r="H13" s="1156">
        <f>IF('受診者数'!H13=0,"-",IF('CPI3+4の数'!H13="-","-",'CPI3+4の数'!H13/'受診者数'!H13*100))</f>
        <v>34.65346534653465</v>
      </c>
      <c r="I13" s="1156">
        <f>IF('受診者数'!I13=0,"-",IF('CPI3+4の数'!I13="-","-",'CPI3+4の数'!I13/'受診者数'!I13*100))</f>
        <v>40.845070422535215</v>
      </c>
      <c r="J13" s="1175"/>
      <c r="K13" s="1156">
        <f>IF('受診者数'!K13=0,"-",IF('CPI3+4の数'!K13="-","-",'CPI3+4の数'!K13/'受診者数'!K13*100))</f>
        <v>33.33333333333333</v>
      </c>
      <c r="L13" s="1156">
        <f>IF('受診者数'!L13=0,"-",IF('CPI3+4の数'!L13="-","-",'CPI3+4の数'!L13/'受診者数'!L13*100))</f>
        <v>31.818181818181817</v>
      </c>
      <c r="M13" s="1156">
        <f>IF('受診者数'!M13=0,"-",IF('CPI3+4の数'!M13="-","-",'CPI3+4の数'!M13/'受診者数'!M13*100))</f>
        <v>51.515151515151516</v>
      </c>
      <c r="N13" s="1156">
        <f>IF('受診者数'!N13=0,"-",IF('CPI3+4の数'!N13="-","-",'CPI3+4の数'!N13/'受診者数'!N13*100))</f>
        <v>40.298507462686565</v>
      </c>
      <c r="O13" s="1156">
        <f>IF('受診者数'!O13=0,"-",IF('CPI3+4の数'!O13="-","-",'CPI3+4の数'!O13/'受診者数'!O13*100))</f>
        <v>40.41095890410959</v>
      </c>
      <c r="P13" s="1156">
        <f>IF('受診者数'!P13=0,"-",IF('CPI3+4の数'!P13="-","-",'CPI3+4の数'!P13/'受診者数'!P13*100))</f>
        <v>43.06569343065693</v>
      </c>
      <c r="Q13" s="1176"/>
      <c r="R13" s="1156">
        <f>IF('受診者数'!R13=0,"-",IF('CPI3+4の数'!R13="-","-",'CPI3+4の数'!R13/'受診者数'!R13*100))</f>
        <v>22.972972972972975</v>
      </c>
      <c r="S13" s="1156">
        <f>IF('受診者数'!S13=0,"-",IF('CPI3+4の数'!S13="-","-",'CPI3+4の数'!S13/'受診者数'!S13*100))</f>
        <v>36.11111111111111</v>
      </c>
      <c r="T13" s="1156">
        <f>IF('受診者数'!T13=0,"-",IF('CPI3+4の数'!T13="-","-",'CPI3+4の数'!T13/'受診者数'!T13*100))</f>
        <v>27.083333333333332</v>
      </c>
      <c r="U13" s="1156">
        <f>IF('受診者数'!U13=0,"-",IF('CPI3+4の数'!U13="-","-",'CPI3+4の数'!U13/'受診者数'!U13*100))</f>
        <v>40.17094017094017</v>
      </c>
      <c r="V13" s="1156">
        <f>IF('受診者数'!V13=0,"-",IF('CPI3+4の数'!V13="-","-",'CPI3+4の数'!V13/'受診者数'!V13*100))</f>
        <v>32.31197771587744</v>
      </c>
      <c r="W13" s="1156">
        <f>IF('受診者数'!W13=0,"-",IF('CPI3+4の数'!W13="-","-",'CPI3+4の数'!W13/'受診者数'!W13*100))</f>
        <v>39.792387543252595</v>
      </c>
    </row>
    <row r="14" spans="1:23" s="1087" customFormat="1" ht="12" customHeight="1">
      <c r="A14" s="1132"/>
      <c r="B14" s="1133">
        <v>11</v>
      </c>
      <c r="C14" s="1090" t="s">
        <v>773</v>
      </c>
      <c r="D14" s="1156">
        <f>IF('受診者数'!D14=0,"-",IF('CPI3+4の数'!D14="-","-",'CPI3+4の数'!D14/'受診者数'!D14*100))</f>
        <v>25.454545454545453</v>
      </c>
      <c r="E14" s="1156">
        <f>IF('受診者数'!E14=0,"-",IF('CPI3+4の数'!E14="-","-",'CPI3+4の数'!E14/'受診者数'!E14*100))</f>
        <v>61.111111111111114</v>
      </c>
      <c r="F14" s="1156">
        <f>IF('受診者数'!F14=0,"-",IF('CPI3+4の数'!F14="-","-",'CPI3+4の数'!F14/'受診者数'!F14*100))</f>
        <v>63.41463414634146</v>
      </c>
      <c r="G14" s="1156">
        <f>IF('受診者数'!G14=0,"-",IF('CPI3+4の数'!G14="-","-",'CPI3+4の数'!G14/'受診者数'!G14*100))</f>
        <v>58.97435897435898</v>
      </c>
      <c r="H14" s="1156">
        <f>IF('受診者数'!H14=0,"-",IF('CPI3+4の数'!H14="-","-",'CPI3+4の数'!H14/'受診者数'!H14*100))</f>
        <v>51.42857142857142</v>
      </c>
      <c r="I14" s="1156">
        <f>IF('受診者数'!I14=0,"-",IF('CPI3+4の数'!I14="-","-",'CPI3+4の数'!I14/'受診者数'!I14*100))</f>
        <v>50</v>
      </c>
      <c r="J14" s="1175"/>
      <c r="K14" s="1156">
        <f>IF('受診者数'!K14=0,"-",IF('CPI3+4の数'!K14="-","-",'CPI3+4の数'!K14/'受診者数'!K14*100))</f>
        <v>33.33333333333333</v>
      </c>
      <c r="L14" s="1156">
        <f>IF('受診者数'!L14=0,"-",IF('CPI3+4の数'!L14="-","-",'CPI3+4の数'!L14/'受診者数'!L14*100))</f>
        <v>100</v>
      </c>
      <c r="M14" s="1156">
        <f>IF('受診者数'!M14=0,"-",IF('CPI3+4の数'!M14="-","-",'CPI3+4の数'!M14/'受診者数'!M14*100))</f>
        <v>76.92307692307693</v>
      </c>
      <c r="N14" s="1156">
        <f>IF('受診者数'!N14=0,"-",IF('CPI3+4の数'!N14="-","-",'CPI3+4の数'!N14/'受診者数'!N14*100))</f>
        <v>60.60606060606061</v>
      </c>
      <c r="O14" s="1156">
        <f>IF('受診者数'!O14=0,"-",IF('CPI3+4の数'!O14="-","-",'CPI3+4の数'!O14/'受診者数'!O14*100))</f>
        <v>57.57575757575758</v>
      </c>
      <c r="P14" s="1156">
        <f>IF('受診者数'!P14=0,"-",IF('CPI3+4の数'!P14="-","-",'CPI3+4の数'!P14/'受診者数'!P14*100))</f>
        <v>45</v>
      </c>
      <c r="Q14" s="1176"/>
      <c r="R14" s="1156">
        <f>IF('受診者数'!R14=0,"-",IF('CPI3+4の数'!R14="-","-",'CPI3+4の数'!R14/'受診者数'!R14*100))</f>
        <v>21.62162162162162</v>
      </c>
      <c r="S14" s="1156">
        <f>IF('受診者数'!S14=0,"-",IF('CPI3+4の数'!S14="-","-",'CPI3+4の数'!S14/'受診者数'!S14*100))</f>
        <v>58.82352941176471</v>
      </c>
      <c r="T14" s="1156">
        <f>IF('受診者数'!T14=0,"-",IF('CPI3+4の数'!T14="-","-",'CPI3+4の数'!T14/'受診者数'!T14*100))</f>
        <v>57.14285714285714</v>
      </c>
      <c r="U14" s="1156">
        <f>IF('受診者数'!U14=0,"-",IF('CPI3+4の数'!U14="-","-",'CPI3+4の数'!U14/'受診者数'!U14*100))</f>
        <v>57.77777777777777</v>
      </c>
      <c r="V14" s="1156">
        <f>IF('受診者数'!V14=0,"-",IF('CPI3+4の数'!V14="-","-",'CPI3+4の数'!V14/'受診者数'!V14*100))</f>
        <v>48.61111111111111</v>
      </c>
      <c r="W14" s="1156">
        <f>IF('受診者数'!W14=0,"-",IF('CPI3+4の数'!W14="-","-",'CPI3+4の数'!W14/'受診者数'!W14*100))</f>
        <v>51.724137931034484</v>
      </c>
    </row>
    <row r="15" spans="1:23" s="1087" customFormat="1" ht="12" customHeight="1">
      <c r="A15" s="1132"/>
      <c r="B15" s="1133">
        <v>12</v>
      </c>
      <c r="C15" s="1090" t="s">
        <v>774</v>
      </c>
      <c r="D15" s="1156">
        <f>IF('受診者数'!D15=0,"-",IF('CPI3+4の数'!D15="-","-",'CPI3+4の数'!D15/'受診者数'!D15*100))</f>
        <v>18.181818181818183</v>
      </c>
      <c r="E15" s="1156">
        <f>IF('受診者数'!E15=0,"-",IF('CPI3+4の数'!E15="-","-",'CPI3+4の数'!E15/'受診者数'!E15*100))</f>
        <v>0</v>
      </c>
      <c r="F15" s="1156">
        <f>IF('受診者数'!F15=0,"-",IF('CPI3+4の数'!F15="-","-",'CPI3+4の数'!F15/'受診者数'!F15*100))</f>
        <v>0</v>
      </c>
      <c r="G15" s="1156">
        <f>IF('受診者数'!G15=0,"-",IF('CPI3+4の数'!G15="-","-",'CPI3+4の数'!G15/'受診者数'!G15*100))</f>
        <v>7.142857142857142</v>
      </c>
      <c r="H15" s="1156">
        <f>IF('受診者数'!H15=0,"-",IF('CPI3+4の数'!H15="-","-",'CPI3+4の数'!H15/'受診者数'!H15*100))</f>
        <v>8.108108108108109</v>
      </c>
      <c r="I15" s="1156">
        <f>IF('受診者数'!I15=0,"-",IF('CPI3+4の数'!I15="-","-",'CPI3+4の数'!I15/'受診者数'!I15*100))</f>
        <v>42.46376811594203</v>
      </c>
      <c r="J15" s="1175"/>
      <c r="K15" s="1156">
        <f>IF('受診者数'!K15=0,"-",IF('CPI3+4の数'!K15="-","-",'CPI3+4の数'!K15/'受診者数'!K15*100))</f>
        <v>66.66666666666666</v>
      </c>
      <c r="L15" s="1156">
        <f>IF('受診者数'!L15=0,"-",IF('CPI3+4の数'!L15="-","-",'CPI3+4の数'!L15/'受診者数'!L15*100))</f>
        <v>0</v>
      </c>
      <c r="M15" s="1156">
        <f>IF('受診者数'!M15=0,"-",IF('CPI3+4の数'!M15="-","-",'CPI3+4の数'!M15/'受診者数'!M15*100))</f>
        <v>0</v>
      </c>
      <c r="N15" s="1156">
        <f>IF('受診者数'!N15=0,"-",IF('CPI3+4の数'!N15="-","-",'CPI3+4の数'!N15/'受診者数'!N15*100))</f>
        <v>0</v>
      </c>
      <c r="O15" s="1156">
        <f>IF('受診者数'!O15=0,"-",IF('CPI3+4の数'!O15="-","-",'CPI3+4の数'!O15/'受診者数'!O15*100))</f>
        <v>22.22222222222222</v>
      </c>
      <c r="P15" s="1156">
        <f>IF('受診者数'!P15=0,"-",IF('CPI3+4の数'!P15="-","-",'CPI3+4の数'!P15/'受診者数'!P15*100))</f>
        <v>42.857142857142854</v>
      </c>
      <c r="Q15" s="1176"/>
      <c r="R15" s="1156">
        <f>IF('受診者数'!R15=0,"-",IF('CPI3+4の数'!R15="-","-",'CPI3+4の数'!R15/'受診者数'!R15*100))</f>
        <v>0</v>
      </c>
      <c r="S15" s="1156">
        <f>IF('受診者数'!S15=0,"-",IF('CPI3+4の数'!S15="-","-",'CPI3+4の数'!S15/'受診者数'!S15*100))</f>
        <v>0</v>
      </c>
      <c r="T15" s="1156">
        <f>IF('受診者数'!T15=0,"-",IF('CPI3+4の数'!T15="-","-",'CPI3+4の数'!T15/'受診者数'!T15*100))</f>
        <v>0</v>
      </c>
      <c r="U15" s="1156">
        <f>IF('受診者数'!U15=0,"-",IF('CPI3+4の数'!U15="-","-",'CPI3+4の数'!U15/'受診者数'!U15*100))</f>
        <v>10</v>
      </c>
      <c r="V15" s="1156">
        <f>IF('受診者数'!V15=0,"-",IF('CPI3+4の数'!V15="-","-",'CPI3+4の数'!V15/'受診者数'!V15*100))</f>
        <v>3.571428571428571</v>
      </c>
      <c r="W15" s="1156">
        <f>IF('受診者数'!W15=0,"-",IF('CPI3+4の数'!W15="-","-",'CPI3+4の数'!W15/'受診者数'!W15*100))</f>
        <v>42.30769230769231</v>
      </c>
    </row>
    <row r="16" spans="1:23" s="1087" customFormat="1" ht="12" customHeight="1">
      <c r="A16" s="1132"/>
      <c r="B16" s="1133">
        <v>13</v>
      </c>
      <c r="C16" s="1090" t="s">
        <v>775</v>
      </c>
      <c r="D16" s="1156">
        <f>IF('受診者数'!D16=0,"-",IF('CPI3+4の数'!D16="-","-",'CPI3+4の数'!D16/'受診者数'!D16*100))</f>
        <v>36.84210526315789</v>
      </c>
      <c r="E16" s="1156">
        <f>IF('受診者数'!E16=0,"-",IF('CPI3+4の数'!E16="-","-",'CPI3+4の数'!E16/'受診者数'!E16*100))</f>
        <v>36.36363636363637</v>
      </c>
      <c r="F16" s="1156">
        <f>IF('受診者数'!F16=0,"-",IF('CPI3+4の数'!F16="-","-",'CPI3+4の数'!F16/'受診者数'!F16*100))</f>
        <v>46.42857142857143</v>
      </c>
      <c r="G16" s="1156">
        <f>IF('受診者数'!G16=0,"-",IF('CPI3+4の数'!G16="-","-",'CPI3+4の数'!G16/'受診者数'!G16*100))</f>
        <v>55.714285714285715</v>
      </c>
      <c r="H16" s="1156">
        <f>IF('受診者数'!H16=0,"-",IF('CPI3+4の数'!H16="-","-",'CPI3+4の数'!H16/'受診者数'!H16*100))</f>
        <v>46.835443037974684</v>
      </c>
      <c r="I16" s="1156">
        <f>IF('受診者数'!I16=0,"-",IF('CPI3+4の数'!I16="-","-",'CPI3+4の数'!I16/'受診者数'!I16*100))</f>
        <v>53.535353535353536</v>
      </c>
      <c r="J16" s="1175"/>
      <c r="K16" s="1156">
        <f>IF('受診者数'!K16=0,"-",IF('CPI3+4の数'!K16="-","-",'CPI3+4の数'!K16/'受診者数'!K16*100))</f>
        <v>57.14285714285714</v>
      </c>
      <c r="L16" s="1156">
        <f>IF('受診者数'!L16=0,"-",IF('CPI3+4の数'!L16="-","-",'CPI3+4の数'!L16/'受診者数'!L16*100))</f>
        <v>0</v>
      </c>
      <c r="M16" s="1156">
        <f>IF('受診者数'!M16=0,"-",IF('CPI3+4の数'!M16="-","-",'CPI3+4の数'!M16/'受診者数'!M16*100))</f>
        <v>71.42857142857143</v>
      </c>
      <c r="N16" s="1156">
        <f>IF('受診者数'!N16=0,"-",IF('CPI3+4の数'!N16="-","-",'CPI3+4の数'!N16/'受診者数'!N16*100))</f>
        <v>58.620689655172406</v>
      </c>
      <c r="O16" s="1156">
        <f>IF('受診者数'!O16=0,"-",IF('CPI3+4の数'!O16="-","-",'CPI3+4の数'!O16/'受診者数'!O16*100))</f>
        <v>55.319148936170215</v>
      </c>
      <c r="P16" s="1156">
        <f>IF('受診者数'!P16=0,"-",IF('CPI3+4の数'!P16="-","-",'CPI3+4の数'!P16/'受診者数'!P16*100))</f>
        <v>60.816326530612244</v>
      </c>
      <c r="Q16" s="1176"/>
      <c r="R16" s="1156">
        <f>IF('受診者数'!R16=0,"-",IF('CPI3+4の数'!R16="-","-",'CPI3+4の数'!R16/'受診者数'!R16*100))</f>
        <v>32.25806451612903</v>
      </c>
      <c r="S16" s="1156">
        <f>IF('受診者数'!S16=0,"-",IF('CPI3+4の数'!S16="-","-",'CPI3+4の数'!S16/'受診者数'!S16*100))</f>
        <v>44.44444444444444</v>
      </c>
      <c r="T16" s="1156">
        <f>IF('受診者数'!T16=0,"-",IF('CPI3+4の数'!T16="-","-",'CPI3+4の数'!T16/'受診者数'!T16*100))</f>
        <v>38.095238095238095</v>
      </c>
      <c r="U16" s="1156">
        <f>IF('受診者数'!U16=0,"-",IF('CPI3+4の数'!U16="-","-",'CPI3+4の数'!U16/'受診者数'!U16*100))</f>
        <v>53.65853658536586</v>
      </c>
      <c r="V16" s="1156">
        <f>IF('受診者数'!V16=0,"-",IF('CPI3+4の数'!V16="-","-",'CPI3+4の数'!V16/'受診者数'!V16*100))</f>
        <v>43.24324324324324</v>
      </c>
      <c r="W16" s="1156">
        <f>IF('受診者数'!W16=0,"-",IF('CPI3+4の数'!W16="-","-",'CPI3+4の数'!W16/'受診者数'!W16*100))</f>
        <v>49.949748743718594</v>
      </c>
    </row>
    <row r="17" spans="1:23" s="1087" customFormat="1" ht="12" customHeight="1">
      <c r="A17" s="1132"/>
      <c r="B17" s="1133">
        <v>14</v>
      </c>
      <c r="C17" s="1090" t="s">
        <v>776</v>
      </c>
      <c r="D17" s="1156">
        <f>IF('受診者数'!D17=0,"-",IF('CPI3+4の数'!D17="-","-",'CPI3+4の数'!D17/'受診者数'!D17*100))</f>
        <v>19.444444444444446</v>
      </c>
      <c r="E17" s="1156">
        <f>IF('受診者数'!E17=0,"-",IF('CPI3+4の数'!E17="-","-",'CPI3+4の数'!E17/'受診者数'!E17*100))</f>
        <v>34.883720930232556</v>
      </c>
      <c r="F17" s="1156">
        <f>IF('受診者数'!F17=0,"-",IF('CPI3+4の数'!F17="-","-",'CPI3+4の数'!F17/'受診者数'!F17*100))</f>
        <v>42.10526315789473</v>
      </c>
      <c r="G17" s="1156">
        <f>IF('受診者数'!G17=0,"-",IF('CPI3+4の数'!G17="-","-",'CPI3+4の数'!G17/'受診者数'!G17*100))</f>
        <v>50.81967213114754</v>
      </c>
      <c r="H17" s="1156">
        <f>IF('受診者数'!H17=0,"-",IF('CPI3+4の数'!H17="-","-",'CPI3+4の数'!H17/'受診者数'!H17*100))</f>
        <v>38.764044943820224</v>
      </c>
      <c r="I17" s="1156">
        <f>IF('受診者数'!I17=0,"-",IF('CPI3+4の数'!I17="-","-",'CPI3+4の数'!I17/'受診者数'!I17*100))</f>
        <v>28.39506172839506</v>
      </c>
      <c r="J17" s="1175"/>
      <c r="K17" s="1156">
        <f>IF('受診者数'!K17=0,"-",IF('CPI3+4の数'!K17="-","-",'CPI3+4の数'!K17/'受診者数'!K17*100))</f>
        <v>38.46153846153847</v>
      </c>
      <c r="L17" s="1156">
        <f>IF('受診者数'!L17=0,"-",IF('CPI3+4の数'!L17="-","-",'CPI3+4の数'!L17/'受診者数'!L17*100))</f>
        <v>28.57142857142857</v>
      </c>
      <c r="M17" s="1156">
        <f>IF('受診者数'!M17=0,"-",IF('CPI3+4の数'!M17="-","-",'CPI3+4の数'!M17/'受診者数'!M17*100))</f>
        <v>57.14285714285714</v>
      </c>
      <c r="N17" s="1156">
        <f>IF('受診者数'!N17=0,"-",IF('CPI3+4の数'!N17="-","-",'CPI3+4の数'!N17/'受診者数'!N17*100))</f>
        <v>55.55555555555556</v>
      </c>
      <c r="O17" s="1156">
        <f>IF('受診者数'!O17=0,"-",IF('CPI3+4の数'!O17="-","-",'CPI3+4の数'!O17/'受診者数'!O17*100))</f>
        <v>49.18032786885246</v>
      </c>
      <c r="P17" s="1156" t="str">
        <f>IF('受診者数'!P17=0,"-",IF('CPI3+4の数'!P17="-","-",'CPI3+4の数'!P17/'受診者数'!P17*100))</f>
        <v>-</v>
      </c>
      <c r="Q17" s="1176"/>
      <c r="R17" s="1156">
        <f>IF('受診者数'!R17=0,"-",IF('CPI3+4の数'!R17="-","-",'CPI3+4の数'!R17/'受診者数'!R17*100))</f>
        <v>8.695652173913043</v>
      </c>
      <c r="S17" s="1156">
        <f>IF('受診者数'!S17=0,"-",IF('CPI3+4の数'!S17="-","-",'CPI3+4の数'!S17/'受診者数'!S17*100))</f>
        <v>36.11111111111111</v>
      </c>
      <c r="T17" s="1156">
        <f>IF('受診者数'!T17=0,"-",IF('CPI3+4の数'!T17="-","-",'CPI3+4の数'!T17/'受診者数'!T17*100))</f>
        <v>33.33333333333333</v>
      </c>
      <c r="U17" s="1156">
        <f>IF('受診者数'!U17=0,"-",IF('CPI3+4の数'!U17="-","-",'CPI3+4の数'!U17/'受診者数'!U17*100))</f>
        <v>47.05882352941176</v>
      </c>
      <c r="V17" s="1156">
        <f>IF('受診者数'!V17=0,"-",IF('CPI3+4の数'!V17="-","-",'CPI3+4の数'!V17/'受診者数'!V17*100))</f>
        <v>33.33333333333333</v>
      </c>
      <c r="W17" s="1156">
        <f>IF('受診者数'!W17=0,"-",IF('CPI3+4の数'!W17="-","-",'CPI3+4の数'!W17/'受診者数'!W17*100))</f>
        <v>28.39506172839506</v>
      </c>
    </row>
    <row r="18" spans="1:23" s="1087" customFormat="1" ht="12" customHeight="1">
      <c r="A18" s="1132"/>
      <c r="B18" s="1133">
        <v>15</v>
      </c>
      <c r="C18" s="1090" t="s">
        <v>777</v>
      </c>
      <c r="D18" s="1156">
        <f>IF('受診者数'!D18=0,"-",IF('CPI3+4の数'!D18="-","-",'CPI3+4の数'!D18/'受診者数'!D18*100))</f>
        <v>36.36363636363637</v>
      </c>
      <c r="E18" s="1156">
        <f>IF('受診者数'!E18=0,"-",IF('CPI3+4の数'!E18="-","-",'CPI3+4の数'!E18/'受診者数'!E18*100))</f>
        <v>0</v>
      </c>
      <c r="F18" s="1156">
        <f>IF('受診者数'!F18=0,"-",IF('CPI3+4の数'!F18="-","-",'CPI3+4の数'!F18/'受診者数'!F18*100))</f>
        <v>80</v>
      </c>
      <c r="G18" s="1156">
        <f>IF('受診者数'!G18=0,"-",IF('CPI3+4の数'!G18="-","-",'CPI3+4の数'!G18/'受診者数'!G18*100))</f>
        <v>35.294117647058826</v>
      </c>
      <c r="H18" s="1156">
        <f>IF('受診者数'!H18=0,"-",IF('CPI3+4の数'!H18="-","-",'CPI3+4の数'!H18/'受診者数'!H18*100))</f>
        <v>40</v>
      </c>
      <c r="I18" s="1156">
        <f>IF('受診者数'!I18=0,"-",IF('CPI3+4の数'!I18="-","-",'CPI3+4の数'!I18/'受診者数'!I18*100))</f>
        <v>41.08761329305136</v>
      </c>
      <c r="J18" s="1175"/>
      <c r="K18" s="1156">
        <f>IF('受診者数'!K18=0,"-",IF('CPI3+4の数'!K18="-","-",'CPI3+4の数'!K18/'受診者数'!K18*100))</f>
        <v>0</v>
      </c>
      <c r="L18" s="1156" t="str">
        <f>IF('受診者数'!L18=0,"-",IF('CPI3+4の数'!L18="-","-",'CPI3+4の数'!L18/'受診者数'!L18*100))</f>
        <v>-</v>
      </c>
      <c r="M18" s="1156" t="str">
        <f>IF('受診者数'!M18=0,"-",IF('CPI3+4の数'!M18="-","-",'CPI3+4の数'!M18/'受診者数'!M18*100))</f>
        <v>-</v>
      </c>
      <c r="N18" s="1156">
        <f>IF('受診者数'!N18=0,"-",IF('CPI3+4の数'!N18="-","-",'CPI3+4の数'!N18/'受診者数'!N18*100))</f>
        <v>50</v>
      </c>
      <c r="O18" s="1156">
        <f>IF('受診者数'!O18=0,"-",IF('CPI3+4の数'!O18="-","-",'CPI3+4の数'!O18/'受診者数'!O18*100))</f>
        <v>28.57142857142857</v>
      </c>
      <c r="P18" s="1156">
        <f>IF('受診者数'!P18=0,"-",IF('CPI3+4の数'!P18="-","-",'CPI3+4の数'!P18/'受診者数'!P18*100))</f>
        <v>43.689320388349515</v>
      </c>
      <c r="Q18" s="1176"/>
      <c r="R18" s="1156">
        <f>IF('受診者数'!R18=0,"-",IF('CPI3+4の数'!R18="-","-",'CPI3+4の数'!R18/'受診者数'!R18*100))</f>
        <v>50</v>
      </c>
      <c r="S18" s="1156">
        <f>IF('受診者数'!S18=0,"-",IF('CPI3+4の数'!S18="-","-",'CPI3+4の数'!S18/'受診者数'!S18*100))</f>
        <v>0</v>
      </c>
      <c r="T18" s="1156">
        <f>IF('受診者数'!T18=0,"-",IF('CPI3+4の数'!T18="-","-",'CPI3+4の数'!T18/'受診者数'!T18*100))</f>
        <v>80</v>
      </c>
      <c r="U18" s="1156">
        <f>IF('受診者数'!U18=0,"-",IF('CPI3+4の数'!U18="-","-",'CPI3+4の数'!U18/'受診者数'!U18*100))</f>
        <v>30.76923076923077</v>
      </c>
      <c r="V18" s="1156">
        <f>IF('受診者数'!V18=0,"-",IF('CPI3+4の数'!V18="-","-",'CPI3+4の数'!V18/'受診者数'!V18*100))</f>
        <v>42.857142857142854</v>
      </c>
      <c r="W18" s="1156">
        <f>IF('受診者数'!W18=0,"-",IF('CPI3+4の数'!W18="-","-",'CPI3+4の数'!W18/'受診者数'!W18*100))</f>
        <v>39.91228070175439</v>
      </c>
    </row>
    <row r="19" spans="1:23" s="1087" customFormat="1" ht="12" customHeight="1">
      <c r="A19" s="1132"/>
      <c r="B19" s="1133">
        <v>16</v>
      </c>
      <c r="C19" s="1090" t="s">
        <v>778</v>
      </c>
      <c r="D19" s="1156">
        <f>IF('受診者数'!D19=0,"-",IF('CPI3+4の数'!D19="-","-",'CPI3+4の数'!D19/'受診者数'!D19*100))</f>
        <v>26.666666666666668</v>
      </c>
      <c r="E19" s="1156">
        <f>IF('受診者数'!E19=0,"-",IF('CPI3+4の数'!E19="-","-",'CPI3+4の数'!E19/'受診者数'!E19*100))</f>
        <v>42.857142857142854</v>
      </c>
      <c r="F19" s="1156">
        <f>IF('受診者数'!F19=0,"-",IF('CPI3+4の数'!F19="-","-",'CPI3+4の数'!F19/'受診者数'!F19*100))</f>
        <v>30</v>
      </c>
      <c r="G19" s="1156">
        <f>IF('受診者数'!G19=0,"-",IF('CPI3+4の数'!G19="-","-",'CPI3+4の数'!G19/'受診者数'!G19*100))</f>
        <v>31.818181818181817</v>
      </c>
      <c r="H19" s="1156">
        <f>IF('受診者数'!H19=0,"-",IF('CPI3+4の数'!H19="-","-",'CPI3+4の数'!H19/'受診者数'!H19*100))</f>
        <v>31.48148148148148</v>
      </c>
      <c r="I19" s="1156">
        <f>IF('受診者数'!I19=0,"-",IF('CPI3+4の数'!I19="-","-",'CPI3+4の数'!I19/'受診者数'!I19*100))</f>
        <v>29.66101694915254</v>
      </c>
      <c r="J19" s="1175"/>
      <c r="K19" s="1156">
        <f>IF('受診者数'!K19=0,"-",IF('CPI3+4の数'!K19="-","-",'CPI3+4の数'!K19/'受診者数'!K19*100))</f>
        <v>100</v>
      </c>
      <c r="L19" s="1156">
        <f>IF('受診者数'!L19=0,"-",IF('CPI3+4の数'!L19="-","-",'CPI3+4の数'!L19/'受診者数'!L19*100))</f>
        <v>0</v>
      </c>
      <c r="M19" s="1156">
        <f>IF('受診者数'!M19=0,"-",IF('CPI3+4の数'!M19="-","-",'CPI3+4の数'!M19/'受診者数'!M19*100))</f>
        <v>0</v>
      </c>
      <c r="N19" s="1156">
        <f>IF('受診者数'!N19=0,"-",IF('CPI3+4の数'!N19="-","-",'CPI3+4の数'!N19/'受診者数'!N19*100))</f>
        <v>25</v>
      </c>
      <c r="O19" s="1156">
        <f>IF('受診者数'!O19=0,"-",IF('CPI3+4の数'!O19="-","-",'CPI3+4の数'!O19/'受診者数'!O19*100))</f>
        <v>30.76923076923077</v>
      </c>
      <c r="P19" s="1156">
        <f>IF('受診者数'!P19=0,"-",IF('CPI3+4の数'!P19="-","-",'CPI3+4の数'!P19/'受診者数'!P19*100))</f>
        <v>36.64921465968586</v>
      </c>
      <c r="Q19" s="1176"/>
      <c r="R19" s="1156">
        <f>IF('受診者数'!R19=0,"-",IF('CPI3+4の数'!R19="-","-",'CPI3+4の数'!R19/'受診者数'!R19*100))</f>
        <v>15.384615384615385</v>
      </c>
      <c r="S19" s="1156">
        <f>IF('受診者数'!S19=0,"-",IF('CPI3+4の数'!S19="-","-",'CPI3+4の数'!S19/'受診者数'!S19*100))</f>
        <v>50</v>
      </c>
      <c r="T19" s="1156">
        <f>IF('受診者数'!T19=0,"-",IF('CPI3+4の数'!T19="-","-",'CPI3+4の数'!T19/'受診者数'!T19*100))</f>
        <v>37.5</v>
      </c>
      <c r="U19" s="1156">
        <f>IF('受診者数'!U19=0,"-",IF('CPI3+4の数'!U19="-","-",'CPI3+4の数'!U19/'受診者数'!U19*100))</f>
        <v>35.714285714285715</v>
      </c>
      <c r="V19" s="1156">
        <f>IF('受診者数'!V19=0,"-",IF('CPI3+4の数'!V19="-","-",'CPI3+4の数'!V19/'受診者数'!V19*100))</f>
        <v>31.70731707317073</v>
      </c>
      <c r="W19" s="1156">
        <f>IF('受診者数'!W19=0,"-",IF('CPI3+4の数'!W19="-","-",'CPI3+4の数'!W19/'受診者数'!W19*100))</f>
        <v>26.31578947368421</v>
      </c>
    </row>
    <row r="20" spans="1:23" s="1087" customFormat="1" ht="12" customHeight="1">
      <c r="A20" s="1132"/>
      <c r="B20" s="1133">
        <v>17</v>
      </c>
      <c r="C20" s="1090" t="s">
        <v>779</v>
      </c>
      <c r="D20" s="1159" t="s">
        <v>292</v>
      </c>
      <c r="E20" s="1159" t="s">
        <v>292</v>
      </c>
      <c r="F20" s="1159" t="s">
        <v>292</v>
      </c>
      <c r="G20" s="1159" t="s">
        <v>292</v>
      </c>
      <c r="H20" s="1159" t="s">
        <v>292</v>
      </c>
      <c r="I20" s="1159" t="s">
        <v>292</v>
      </c>
      <c r="J20" s="1176"/>
      <c r="K20" s="1159" t="s">
        <v>292</v>
      </c>
      <c r="L20" s="1159" t="s">
        <v>292</v>
      </c>
      <c r="M20" s="1159" t="s">
        <v>292</v>
      </c>
      <c r="N20" s="1159" t="s">
        <v>292</v>
      </c>
      <c r="O20" s="1159" t="s">
        <v>292</v>
      </c>
      <c r="P20" s="1159" t="s">
        <v>292</v>
      </c>
      <c r="Q20" s="1178" t="s">
        <v>292</v>
      </c>
      <c r="R20" s="1159" t="s">
        <v>292</v>
      </c>
      <c r="S20" s="1159" t="s">
        <v>292</v>
      </c>
      <c r="T20" s="1159" t="s">
        <v>292</v>
      </c>
      <c r="U20" s="1159" t="s">
        <v>292</v>
      </c>
      <c r="V20" s="1159" t="s">
        <v>292</v>
      </c>
      <c r="W20" s="1159" t="s">
        <v>292</v>
      </c>
    </row>
    <row r="21" spans="1:23" s="1087" customFormat="1" ht="12" customHeight="1">
      <c r="A21" s="1132"/>
      <c r="B21" s="1133">
        <v>18</v>
      </c>
      <c r="C21" s="1090" t="s">
        <v>780</v>
      </c>
      <c r="D21" s="1156">
        <f>IF('受診者数'!D21=0,"-",IF('CPI3+4の数'!D21="-","-",'CPI3+4の数'!D21/'受診者数'!D21*100))</f>
        <v>41.66666666666667</v>
      </c>
      <c r="E21" s="1156">
        <f>IF('受診者数'!E21=0,"-",IF('CPI3+4の数'!E21="-","-",'CPI3+4の数'!E21/'受診者数'!E21*100))</f>
        <v>0</v>
      </c>
      <c r="F21" s="1156">
        <f>IF('受診者数'!F21=0,"-",IF('CPI3+4の数'!F21="-","-",'CPI3+4の数'!F21/'受診者数'!F21*100))</f>
        <v>52.94117647058824</v>
      </c>
      <c r="G21" s="1156">
        <f>IF('受診者数'!G21=0,"-",IF('CPI3+4の数'!G21="-","-",'CPI3+4の数'!G21/'受診者数'!G21*100))</f>
        <v>47.368421052631575</v>
      </c>
      <c r="H21" s="1156">
        <f>IF('受診者数'!H21=0,"-",IF('CPI3+4の数'!H21="-","-",'CPI3+4の数'!H21/'受診者数'!H21*100))</f>
        <v>43.39622641509434</v>
      </c>
      <c r="I21" s="1156" t="str">
        <f>IF('受診者数'!I21=0,"-",IF('CPI3+4の数'!I21="-","-",'CPI3+4の数'!I21/'受診者数'!I21*100))</f>
        <v>-</v>
      </c>
      <c r="J21" s="1175"/>
      <c r="K21" s="1156">
        <f>IF('受診者数'!K21=0,"-",IF('CPI3+4の数'!K21="-","-",'CPI3+4の数'!K21/'受診者数'!K21*100))</f>
        <v>50</v>
      </c>
      <c r="L21" s="1156">
        <f>IF('受診者数'!L21=0,"-",IF('CPI3+4の数'!L21="-","-",'CPI3+4の数'!L21/'受診者数'!L21*100))</f>
        <v>0</v>
      </c>
      <c r="M21" s="1156">
        <f>IF('受診者数'!M21=0,"-",IF('CPI3+4の数'!M21="-","-",'CPI3+4の数'!M21/'受診者数'!M21*100))</f>
        <v>66.66666666666666</v>
      </c>
      <c r="N21" s="1156">
        <f>IF('受診者数'!N21=0,"-",IF('CPI3+4の数'!N21="-","-",'CPI3+4の数'!N21/'受診者数'!N21*100))</f>
        <v>37.5</v>
      </c>
      <c r="O21" s="1156">
        <f>IF('受診者数'!O21=0,"-",IF('CPI3+4の数'!O21="-","-",'CPI3+4の数'!O21/'受診者数'!O21*100))</f>
        <v>43.75</v>
      </c>
      <c r="P21" s="1156" t="str">
        <f>IF('受診者数'!P21=0,"-",IF('CPI3+4の数'!P21="-","-",'CPI3+4の数'!P21/'受診者数'!P21*100))</f>
        <v>-</v>
      </c>
      <c r="Q21" s="1176"/>
      <c r="R21" s="1156">
        <f>IF('受診者数'!R21=0,"-",IF('CPI3+4の数'!R21="-","-",'CPI3+4の数'!R21/'受診者数'!R21*100))</f>
        <v>37.5</v>
      </c>
      <c r="S21" s="1156">
        <f>IF('受診者数'!S21=0,"-",IF('CPI3+4の数'!S21="-","-",'CPI3+4の数'!S21/'受診者数'!S21*100))</f>
        <v>0</v>
      </c>
      <c r="T21" s="1156">
        <f>IF('受診者数'!T21=0,"-",IF('CPI3+4の数'!T21="-","-",'CPI3+4の数'!T21/'受診者数'!T21*100))</f>
        <v>50</v>
      </c>
      <c r="U21" s="1156">
        <f>IF('受診者数'!U21=0,"-",IF('CPI3+4の数'!U21="-","-",'CPI3+4の数'!U21/'受診者数'!U21*100))</f>
        <v>54.54545454545454</v>
      </c>
      <c r="V21" s="1156">
        <f>IF('受診者数'!V21=0,"-",IF('CPI3+4の数'!V21="-","-",'CPI3+4の数'!V21/'受診者数'!V21*100))</f>
        <v>43.24324324324324</v>
      </c>
      <c r="W21" s="1156" t="str">
        <f>IF('受診者数'!W21=0,"-",IF('CPI3+4の数'!W21="-","-",'CPI3+4の数'!W21/'受診者数'!W21*100))</f>
        <v>-</v>
      </c>
    </row>
    <row r="22" spans="1:23" s="1087" customFormat="1" ht="12" customHeight="1">
      <c r="A22" s="1132"/>
      <c r="B22" s="1133">
        <v>19</v>
      </c>
      <c r="C22" s="1090" t="s">
        <v>781</v>
      </c>
      <c r="D22" s="1156">
        <f>IF('受診者数'!D22=0,"-",IF('CPI3+4の数'!D22="-","-",'CPI3+4の数'!D22/'受診者数'!D22*100))</f>
        <v>16.176470588235293</v>
      </c>
      <c r="E22" s="1156">
        <f>IF('受診者数'!E22=0,"-",IF('CPI3+4の数'!E22="-","-",'CPI3+4の数'!E22/'受診者数'!E22*100))</f>
        <v>16.666666666666664</v>
      </c>
      <c r="F22" s="1156">
        <f>IF('受診者数'!F22=0,"-",IF('CPI3+4の数'!F22="-","-",'CPI3+4の数'!F22/'受診者数'!F22*100))</f>
        <v>21.54696132596685</v>
      </c>
      <c r="G22" s="1156">
        <f>IF('受診者数'!G22=0,"-",IF('CPI3+4の数'!G22="-","-",'CPI3+4の数'!G22/'受診者数'!G22*100))</f>
        <v>26.229508196721312</v>
      </c>
      <c r="H22" s="1156">
        <f>IF('受診者数'!H22=0,"-",IF('CPI3+4の数'!H22="-","-",'CPI3+4の数'!H22/'受診者数'!H22*100))</f>
        <v>21.17310443490701</v>
      </c>
      <c r="I22" s="1156">
        <f>IF('受診者数'!I22=0,"-",IF('CPI3+4の数'!I22="-","-",'CPI3+4の数'!I22/'受診者数'!I22*100))</f>
        <v>18.461538461538463</v>
      </c>
      <c r="J22" s="1175"/>
      <c r="K22" s="1156">
        <f>IF('受診者数'!K22=0,"-",IF('CPI3+4の数'!K22="-","-",'CPI3+4の数'!K22/'受診者数'!K22*100))</f>
        <v>14.285714285714285</v>
      </c>
      <c r="L22" s="1156">
        <f>IF('受診者数'!L22=0,"-",IF('CPI3+4の数'!L22="-","-",'CPI3+4の数'!L22/'受診者数'!L22*100))</f>
        <v>18.91891891891892</v>
      </c>
      <c r="M22" s="1156">
        <f>IF('受診者数'!M22=0,"-",IF('CPI3+4の数'!M22="-","-",'CPI3+4の数'!M22/'受診者数'!M22*100))</f>
        <v>30.508474576271187</v>
      </c>
      <c r="N22" s="1156">
        <f>IF('受診者数'!N22=0,"-",IF('CPI3+4の数'!N22="-","-",'CPI3+4の数'!N22/'受診者数'!N22*100))</f>
        <v>33.33333333333333</v>
      </c>
      <c r="O22" s="1156">
        <f>IF('受診者数'!O22=0,"-",IF('CPI3+4の数'!O22="-","-",'CPI3+4の数'!O22/'受診者数'!O22*100))</f>
        <v>27.083333333333332</v>
      </c>
      <c r="P22" s="1156">
        <f>IF('受診者数'!P22=0,"-",IF('CPI3+4の数'!P22="-","-",'CPI3+4の数'!P22/'受診者数'!P22*100))</f>
        <v>29.411764705882355</v>
      </c>
      <c r="Q22" s="1176"/>
      <c r="R22" s="1156">
        <f>IF('受診者数'!R22=0,"-",IF('CPI3+4の数'!R22="-","-",'CPI3+4の数'!R22/'受診者数'!R22*100))</f>
        <v>17.02127659574468</v>
      </c>
      <c r="S22" s="1156">
        <f>IF('受診者数'!S22=0,"-",IF('CPI3+4の数'!S22="-","-",'CPI3+4の数'!S22/'受診者数'!S22*100))</f>
        <v>15.841584158415841</v>
      </c>
      <c r="T22" s="1156">
        <f>IF('受診者数'!T22=0,"-",IF('CPI3+4の数'!T22="-","-",'CPI3+4の数'!T22/'受診者数'!T22*100))</f>
        <v>17.21311475409836</v>
      </c>
      <c r="U22" s="1156">
        <f>IF('受診者数'!U22=0,"-",IF('CPI3+4の数'!U22="-","-",'CPI3+4の数'!U22/'受診者数'!U22*100))</f>
        <v>21.12676056338028</v>
      </c>
      <c r="V22" s="1156">
        <f>IF('受診者数'!V22=0,"-",IF('CPI3+4の数'!V22="-","-",'CPI3+4の数'!V22/'受診者数'!V22*100))</f>
        <v>18.082788671023962</v>
      </c>
      <c r="W22" s="1156">
        <f>IF('受診者数'!W22=0,"-",IF('CPI3+4の数'!W22="-","-",'CPI3+4の数'!W22/'受診者数'!W22*100))</f>
        <v>14.583333333333334</v>
      </c>
    </row>
    <row r="23" spans="1:23" s="1087" customFormat="1" ht="12" customHeight="1">
      <c r="A23" s="1132"/>
      <c r="B23" s="1133">
        <v>20</v>
      </c>
      <c r="C23" s="1090" t="s">
        <v>782</v>
      </c>
      <c r="D23" s="1156">
        <f>IF('受診者数'!D23=0,"-",IF('CPI3+4の数'!D23="-","-",'CPI3+4の数'!D23/'受診者数'!D23*100))</f>
        <v>4.545454545454546</v>
      </c>
      <c r="E23" s="1156">
        <f>IF('受診者数'!E23=0,"-",IF('CPI3+4の数'!E23="-","-",'CPI3+4の数'!E23/'受診者数'!E23*100))</f>
        <v>0</v>
      </c>
      <c r="F23" s="1156">
        <f>IF('受診者数'!F23=0,"-",IF('CPI3+4の数'!F23="-","-",'CPI3+4の数'!F23/'受診者数'!F23*100))</f>
        <v>12.5</v>
      </c>
      <c r="G23" s="1156">
        <f>IF('受診者数'!G23=0,"-",IF('CPI3+4の数'!G23="-","-",'CPI3+4の数'!G23/'受診者数'!G23*100))</f>
        <v>0</v>
      </c>
      <c r="H23" s="1156">
        <f>IF('受診者数'!H23=0,"-",IF('CPI3+4の数'!H23="-","-",'CPI3+4の数'!H23/'受診者数'!H23*100))</f>
        <v>9.090909090909092</v>
      </c>
      <c r="I23" s="1156">
        <f>IF('受診者数'!I23=0,"-",IF('CPI3+4の数'!I23="-","-",'CPI3+4の数'!I23/'受診者数'!I23*100))</f>
        <v>22.857142857142858</v>
      </c>
      <c r="J23" s="1175"/>
      <c r="K23" s="1156">
        <f>IF('受診者数'!K23=0,"-",IF('CPI3+4の数'!K23="-","-",'CPI3+4の数'!K23/'受診者数'!K23*100))</f>
        <v>0</v>
      </c>
      <c r="L23" s="1156" t="str">
        <f>IF('受診者数'!L23=0,"-",IF('CPI3+4の数'!L23="-","-",'CPI3+4の数'!L23/'受診者数'!L23*100))</f>
        <v>-</v>
      </c>
      <c r="M23" s="1156">
        <f>IF('受診者数'!M23=0,"-",IF('CPI3+4の数'!M23="-","-",'CPI3+4の数'!M23/'受診者数'!M23*100))</f>
        <v>33.33333333333333</v>
      </c>
      <c r="N23" s="1156">
        <f>IF('受診者数'!N23=0,"-",IF('CPI3+4の数'!N23="-","-",'CPI3+4の数'!N23/'受診者数'!N23*100))</f>
        <v>0</v>
      </c>
      <c r="O23" s="1156">
        <f>IF('受診者数'!O23=0,"-",IF('CPI3+4の数'!O23="-","-",'CPI3+4の数'!O23/'受診者数'!O23*100))</f>
        <v>8.333333333333332</v>
      </c>
      <c r="P23" s="1156">
        <f>IF('受診者数'!P23=0,"-",IF('CPI3+4の数'!P23="-","-",'CPI3+4の数'!P23/'受診者数'!P23*100))</f>
        <v>36.36363636363637</v>
      </c>
      <c r="Q23" s="1176"/>
      <c r="R23" s="1156">
        <f>IF('受診者数'!R23=0,"-",IF('CPI3+4の数'!R23="-","-",'CPI3+4の数'!R23/'受診者数'!R23*100))</f>
        <v>6.666666666666667</v>
      </c>
      <c r="S23" s="1156">
        <f>IF('受診者数'!S23=0,"-",IF('CPI3+4の数'!S23="-","-",'CPI3+4の数'!S23/'受診者数'!S23*100))</f>
        <v>0</v>
      </c>
      <c r="T23" s="1156">
        <f>IF('受診者数'!T23=0,"-",IF('CPI3+4の数'!T23="-","-",'CPI3+4の数'!T23/'受診者数'!T23*100))</f>
        <v>11.320754716981133</v>
      </c>
      <c r="U23" s="1156">
        <f>IF('受診者数'!U23=0,"-",IF('CPI3+4の数'!U23="-","-",'CPI3+4の数'!U23/'受診者数'!U23*100))</f>
        <v>0</v>
      </c>
      <c r="V23" s="1156">
        <f>IF('受診者数'!V23=0,"-",IF('CPI3+4の数'!V23="-","-",'CPI3+4の数'!V23/'受診者数'!V23*100))</f>
        <v>9.210526315789473</v>
      </c>
      <c r="W23" s="1156">
        <f>IF('受診者数'!W23=0,"-",IF('CPI3+4の数'!W23="-","-",'CPI3+4の数'!W23/'受診者数'!W23*100))</f>
        <v>16.666666666666664</v>
      </c>
    </row>
    <row r="24" spans="1:23" s="1087" customFormat="1" ht="12" customHeight="1">
      <c r="A24" s="1132"/>
      <c r="B24" s="1133">
        <v>21</v>
      </c>
      <c r="C24" s="1090" t="s">
        <v>783</v>
      </c>
      <c r="D24" s="1156">
        <f>IF('受診者数'!D24=0,"-",IF('CPI3+4の数'!D24="-","-",'CPI3+4の数'!D24/'受診者数'!D24*100))</f>
        <v>56.38297872340425</v>
      </c>
      <c r="E24" s="1156">
        <f>IF('受診者数'!E24=0,"-",IF('CPI3+4の数'!E24="-","-",'CPI3+4の数'!E24/'受診者数'!E24*100))</f>
        <v>57.14285714285714</v>
      </c>
      <c r="F24" s="1156">
        <f>IF('受診者数'!F24=0,"-",IF('CPI3+4の数'!F24="-","-",'CPI3+4の数'!F24/'受診者数'!F24*100))</f>
        <v>75.86206896551724</v>
      </c>
      <c r="G24" s="1156">
        <f>IF('受診者数'!G24=0,"-",IF('CPI3+4の数'!G24="-","-",'CPI3+4の数'!G24/'受診者数'!G24*100))</f>
        <v>50</v>
      </c>
      <c r="H24" s="1156">
        <f>IF('受診者数'!H24=0,"-",IF('CPI3+4の数'!H24="-","-",'CPI3+4の数'!H24/'受診者数'!H24*100))</f>
        <v>59.49367088607595</v>
      </c>
      <c r="I24" s="1156" t="str">
        <f>IF('受診者数'!I24=0,"-",IF('CPI3+4の数'!I24="-","-",'CPI3+4の数'!I24/'受診者数'!I24*100))</f>
        <v>-</v>
      </c>
      <c r="J24" s="1175"/>
      <c r="K24" s="1156">
        <f>IF('受診者数'!K24=0,"-",IF('CPI3+4の数'!K24="-","-",'CPI3+4の数'!K24/'受診者数'!K24*100))</f>
        <v>53.125</v>
      </c>
      <c r="L24" s="1156">
        <f>IF('受診者数'!L24=0,"-",IF('CPI3+4の数'!L24="-","-",'CPI3+4の数'!L24/'受診者数'!L24*100))</f>
        <v>50</v>
      </c>
      <c r="M24" s="1156">
        <f>IF('受診者数'!M24=0,"-",IF('CPI3+4の数'!M24="-","-",'CPI3+4の数'!M24/'受診者数'!M24*100))</f>
        <v>100</v>
      </c>
      <c r="N24" s="1156">
        <f>IF('受診者数'!N24=0,"-",IF('CPI3+4の数'!N24="-","-",'CPI3+4の数'!N24/'受診者数'!N24*100))</f>
        <v>50</v>
      </c>
      <c r="O24" s="1156">
        <f>IF('受診者数'!O24=0,"-",IF('CPI3+4の数'!O24="-","-",'CPI3+4の数'!O24/'受診者数'!O24*100))</f>
        <v>56.52173913043478</v>
      </c>
      <c r="P24" s="1156" t="str">
        <f>IF('受診者数'!P24=0,"-",IF('CPI3+4の数'!P24="-","-",'CPI3+4の数'!P24/'受診者数'!P24*100))</f>
        <v>-</v>
      </c>
      <c r="Q24" s="1176"/>
      <c r="R24" s="1156">
        <f>IF('受診者数'!R24=0,"-",IF('CPI3+4の数'!R24="-","-",'CPI3+4の数'!R24/'受診者数'!R24*100))</f>
        <v>58.06451612903226</v>
      </c>
      <c r="S24" s="1156">
        <f>IF('受診者数'!S24=0,"-",IF('CPI3+4の数'!S24="-","-",'CPI3+4の数'!S24/'受診者数'!S24*100))</f>
        <v>57.89473684210527</v>
      </c>
      <c r="T24" s="1156">
        <f>IF('受診者数'!T24=0,"-",IF('CPI3+4の数'!T24="-","-",'CPI3+4の数'!T24/'受診者数'!T24*100))</f>
        <v>72</v>
      </c>
      <c r="U24" s="1156">
        <f>IF('受診者数'!U24=0,"-",IF('CPI3+4の数'!U24="-","-",'CPI3+4の数'!U24/'受診者数'!U24*100))</f>
        <v>50</v>
      </c>
      <c r="V24" s="1156">
        <f>IF('受診者数'!V24=0,"-",IF('CPI3+4の数'!V24="-","-",'CPI3+4の数'!V24/'受診者数'!V24*100))</f>
        <v>60.71428571428571</v>
      </c>
      <c r="W24" s="1156" t="str">
        <f>IF('受診者数'!W24=0,"-",IF('CPI3+4の数'!W24="-","-",'CPI3+4の数'!W24/'受診者数'!W24*100))</f>
        <v>-</v>
      </c>
    </row>
    <row r="25" spans="1:23" s="1087" customFormat="1" ht="12" customHeight="1">
      <c r="A25" s="1132"/>
      <c r="B25" s="1133">
        <v>22</v>
      </c>
      <c r="C25" s="1090" t="s">
        <v>784</v>
      </c>
      <c r="D25" s="1158" t="s">
        <v>292</v>
      </c>
      <c r="E25" s="1158" t="s">
        <v>292</v>
      </c>
      <c r="F25" s="1158" t="s">
        <v>292</v>
      </c>
      <c r="G25" s="1158" t="s">
        <v>292</v>
      </c>
      <c r="H25" s="1158" t="s">
        <v>292</v>
      </c>
      <c r="I25" s="1158" t="s">
        <v>292</v>
      </c>
      <c r="J25" s="1175"/>
      <c r="K25" s="1158" t="s">
        <v>292</v>
      </c>
      <c r="L25" s="1158" t="s">
        <v>292</v>
      </c>
      <c r="M25" s="1158" t="s">
        <v>292</v>
      </c>
      <c r="N25" s="1158" t="s">
        <v>292</v>
      </c>
      <c r="O25" s="1158" t="s">
        <v>292</v>
      </c>
      <c r="P25" s="1158" t="s">
        <v>292</v>
      </c>
      <c r="Q25" s="1176"/>
      <c r="R25" s="1158" t="s">
        <v>292</v>
      </c>
      <c r="S25" s="1158" t="s">
        <v>292</v>
      </c>
      <c r="T25" s="1158" t="s">
        <v>292</v>
      </c>
      <c r="U25" s="1158" t="s">
        <v>292</v>
      </c>
      <c r="V25" s="1158" t="s">
        <v>292</v>
      </c>
      <c r="W25" s="1158" t="s">
        <v>292</v>
      </c>
    </row>
    <row r="26" spans="1:23" s="1087" customFormat="1" ht="12" customHeight="1">
      <c r="A26" s="1132"/>
      <c r="B26" s="1133">
        <v>23</v>
      </c>
      <c r="C26" s="1090" t="s">
        <v>785</v>
      </c>
      <c r="D26" s="1156">
        <f>IF('受診者数'!D26=0,"-",IF('CPI3+4の数'!D26="-","-",'CPI3+4の数'!D26/'受診者数'!D26*100))</f>
        <v>37.2093023255814</v>
      </c>
      <c r="E26" s="1156">
        <f>IF('受診者数'!E26=0,"-",IF('CPI3+4の数'!E26="-","-",'CPI3+4の数'!E26/'受診者数'!E26*100))</f>
        <v>51.162790697674424</v>
      </c>
      <c r="F26" s="1156">
        <f>IF('受診者数'!F26=0,"-",IF('CPI3+4の数'!F26="-","-",'CPI3+4の数'!F26/'受診者数'!F26*100))</f>
        <v>40.76923076923077</v>
      </c>
      <c r="G26" s="1156">
        <f>IF('受診者数'!G26=0,"-",IF('CPI3+4の数'!G26="-","-",'CPI3+4の数'!G26/'受診者数'!G26*100))</f>
        <v>36.36363636363637</v>
      </c>
      <c r="H26" s="1156">
        <f>IF('受診者数'!H26=0,"-",IF('CPI3+4の数'!H26="-","-",'CPI3+4の数'!H26/'受診者数'!H26*100))</f>
        <v>41.37291280148423</v>
      </c>
      <c r="I26" s="1156" t="str">
        <f>IF('受診者数'!I26=0,"-",IF('CPI3+4の数'!I26="-","-",'CPI3+4の数'!I26/'受診者数'!I26*100))</f>
        <v>-</v>
      </c>
      <c r="J26" s="1175"/>
      <c r="K26" s="1156">
        <f>IF('受診者数'!K26=0,"-",IF('CPI3+4の数'!K26="-","-",'CPI3+4の数'!K26/'受診者数'!K26*100))</f>
        <v>36.17021276595745</v>
      </c>
      <c r="L26" s="1156">
        <f>IF('受診者数'!L26=0,"-",IF('CPI3+4の数'!L26="-","-",'CPI3+4の数'!L26/'受診者数'!L26*100))</f>
        <v>53.333333333333336</v>
      </c>
      <c r="M26" s="1156">
        <f>IF('受診者数'!M26=0,"-",IF('CPI3+4の数'!M26="-","-",'CPI3+4の数'!M26/'受診者数'!M26*100))</f>
        <v>51.28205128205128</v>
      </c>
      <c r="N26" s="1156">
        <f>IF('受診者数'!N26=0,"-",IF('CPI3+4の数'!N26="-","-",'CPI3+4の数'!N26/'受診者数'!N26*100))</f>
        <v>28.57142857142857</v>
      </c>
      <c r="O26" s="1156">
        <f>IF('受診者数'!O26=0,"-",IF('CPI3+4の数'!O26="-","-",'CPI3+4の数'!O26/'受診者数'!O26*100))</f>
        <v>43.24324324324324</v>
      </c>
      <c r="P26" s="1156" t="str">
        <f>IF('受診者数'!P26=0,"-",IF('CPI3+4の数'!P26="-","-",'CPI3+4の数'!P26/'受診者数'!P26*100))</f>
        <v>-</v>
      </c>
      <c r="Q26" s="1176"/>
      <c r="R26" s="1156">
        <f>IF('受診者数'!R26=0,"-",IF('CPI3+4の数'!R26="-","-",'CPI3+4の数'!R26/'受診者数'!R26*100))</f>
        <v>37.80487804878049</v>
      </c>
      <c r="S26" s="1156">
        <f>IF('受診者数'!S26=0,"-",IF('CPI3+4の数'!S26="-","-",'CPI3+4の数'!S26/'受診者数'!S26*100))</f>
        <v>50</v>
      </c>
      <c r="T26" s="1156">
        <f>IF('受診者数'!T26=0,"-",IF('CPI3+4の数'!T26="-","-",'CPI3+4の数'!T26/'受診者数'!T26*100))</f>
        <v>36.26373626373626</v>
      </c>
      <c r="U26" s="1156">
        <f>IF('受診者数'!U26=0,"-",IF('CPI3+4の数'!U26="-","-",'CPI3+4の数'!U26/'受診者数'!U26*100))</f>
        <v>40</v>
      </c>
      <c r="V26" s="1156">
        <f>IF('受診者数'!V26=0,"-",IF('CPI3+4の数'!V26="-","-",'CPI3+4の数'!V26/'受診者数'!V26*100))</f>
        <v>40.3954802259887</v>
      </c>
      <c r="W26" s="1156" t="str">
        <f>IF('受診者数'!W26=0,"-",IF('CPI3+4の数'!W26="-","-",'CPI3+4の数'!W26/'受診者数'!W26*100))</f>
        <v>-</v>
      </c>
    </row>
    <row r="27" spans="1:23" s="1087" customFormat="1" ht="12" customHeight="1">
      <c r="A27" s="1132"/>
      <c r="B27" s="1133">
        <v>24</v>
      </c>
      <c r="C27" s="1090" t="s">
        <v>786</v>
      </c>
      <c r="D27" s="1156">
        <f>IF('受診者数'!D27=0,"-",IF('CPI3+4の数'!D27="-","-",'CPI3+4の数'!D27/'受診者数'!D27*100))</f>
        <v>16.666666666666664</v>
      </c>
      <c r="E27" s="1156">
        <f>IF('受診者数'!E27=0,"-",IF('CPI3+4の数'!E27="-","-",'CPI3+4の数'!E27/'受診者数'!E27*100))</f>
        <v>21.052631578947366</v>
      </c>
      <c r="F27" s="1156">
        <f>IF('受診者数'!F27=0,"-",IF('CPI3+4の数'!F27="-","-",'CPI3+4の数'!F27/'受診者数'!F27*100))</f>
        <v>20.833333333333336</v>
      </c>
      <c r="G27" s="1156">
        <f>IF('受診者数'!G27=0,"-",IF('CPI3+4の数'!G27="-","-",'CPI3+4の数'!G27/'受診者数'!G27*100))</f>
        <v>11.11111111111111</v>
      </c>
      <c r="H27" s="1156">
        <f>IF('受診者数'!H27=0,"-",IF('CPI3+4の数'!H27="-","-",'CPI3+4の数'!H27/'受診者数'!H27*100))</f>
        <v>18.269230769230766</v>
      </c>
      <c r="I27" s="1156" t="str">
        <f>IF('受診者数'!I27=0,"-",IF('CPI3+4の数'!I27="-","-",'CPI3+4の数'!I27/'受診者数'!I27*100))</f>
        <v>-</v>
      </c>
      <c r="J27" s="1175"/>
      <c r="K27" s="1156">
        <f>IF('受診者数'!K27=0,"-",IF('CPI3+4の数'!K27="-","-",'CPI3+4の数'!K27/'受診者数'!K27*100))</f>
        <v>11.11111111111111</v>
      </c>
      <c r="L27" s="1156">
        <f>IF('受診者数'!L27=0,"-",IF('CPI3+4の数'!L27="-","-",'CPI3+4の数'!L27/'受診者数'!L27*100))</f>
        <v>33.33333333333333</v>
      </c>
      <c r="M27" s="1156">
        <f>IF('受診者数'!M27=0,"-",IF('CPI3+4の数'!M27="-","-",'CPI3+4の数'!M27/'受診者数'!M27*100))</f>
        <v>12.5</v>
      </c>
      <c r="N27" s="1156">
        <f>IF('受診者数'!N27=0,"-",IF('CPI3+4の数'!N27="-","-",'CPI3+4の数'!N27/'受診者数'!N27*100))</f>
        <v>0</v>
      </c>
      <c r="O27" s="1156">
        <f>IF('受診者数'!O27=0,"-",IF('CPI3+4の数'!O27="-","-",'CPI3+4の数'!O27/'受診者数'!O27*100))</f>
        <v>17.94871794871795</v>
      </c>
      <c r="P27" s="1156" t="str">
        <f>IF('受診者数'!P27=0,"-",IF('CPI3+4の数'!P27="-","-",'CPI3+4の数'!P27/'受診者数'!P27*100))</f>
        <v>-</v>
      </c>
      <c r="Q27" s="1176"/>
      <c r="R27" s="1156">
        <f>IF('受診者数'!R27=0,"-",IF('CPI3+4の数'!R27="-","-",'CPI3+4の数'!R27/'受診者数'!R27*100))</f>
        <v>20</v>
      </c>
      <c r="S27" s="1156">
        <f>IF('受診者数'!S27=0,"-",IF('CPI3+4の数'!S27="-","-",'CPI3+4の数'!S27/'受診者数'!S27*100))</f>
        <v>13.043478260869565</v>
      </c>
      <c r="T27" s="1156">
        <f>IF('受診者数'!T27=0,"-",IF('CPI3+4の数'!T27="-","-",'CPI3+4の数'!T27/'受診者数'!T27*100))</f>
        <v>25</v>
      </c>
      <c r="U27" s="1156">
        <f>IF('受診者数'!U27=0,"-",IF('CPI3+4の数'!U27="-","-",'CPI3+4の数'!U27/'受診者数'!U27*100))</f>
        <v>18.181818181818183</v>
      </c>
      <c r="V27" s="1156">
        <f>IF('受診者数'!V27=0,"-",IF('CPI3+4の数'!V27="-","-",'CPI3+4の数'!V27/'受診者数'!V27*100))</f>
        <v>18.461538461538463</v>
      </c>
      <c r="W27" s="1156" t="str">
        <f>IF('受診者数'!W27=0,"-",IF('CPI3+4の数'!W27="-","-",'CPI3+4の数'!W27/'受診者数'!W27*100))</f>
        <v>-</v>
      </c>
    </row>
    <row r="28" spans="1:23" s="1087" customFormat="1" ht="12" customHeight="1">
      <c r="A28" s="1132"/>
      <c r="B28" s="1133">
        <v>25</v>
      </c>
      <c r="C28" s="1090" t="s">
        <v>787</v>
      </c>
      <c r="D28" s="1156">
        <f>IF('受診者数'!D28=0,"-",IF('CPI3+4の数'!D28="-","-",'CPI3+4の数'!D28/'受診者数'!D28*100))</f>
        <v>66.66666666666666</v>
      </c>
      <c r="E28" s="1156">
        <f>IF('受診者数'!E28=0,"-",IF('CPI3+4の数'!E28="-","-",'CPI3+4の数'!E28/'受診者数'!E28*100))</f>
        <v>37.5</v>
      </c>
      <c r="F28" s="1156">
        <f>IF('受診者数'!F28=0,"-",IF('CPI3+4の数'!F28="-","-",'CPI3+4の数'!F28/'受診者数'!F28*100))</f>
        <v>65.78947368421053</v>
      </c>
      <c r="G28" s="1156">
        <f>IF('受診者数'!G28=0,"-",IF('CPI3+4の数'!G28="-","-",'CPI3+4の数'!G28/'受診者数'!G28*100))</f>
        <v>52.94117647058824</v>
      </c>
      <c r="H28" s="1156">
        <f>IF('受診者数'!H28=0,"-",IF('CPI3+4の数'!H28="-","-",'CPI3+4の数'!H28/'受診者数'!H28*100))</f>
        <v>56.64335664335665</v>
      </c>
      <c r="I28" s="1156" t="str">
        <f>IF('受診者数'!I28=0,"-",IF('CPI3+4の数'!I28="-","-",'CPI3+4の数'!I28/'受診者数'!I28*100))</f>
        <v>-</v>
      </c>
      <c r="J28" s="1175"/>
      <c r="K28" s="1156">
        <f>IF('受診者数'!K28=0,"-",IF('CPI3+4の数'!K28="-","-",'CPI3+4の数'!K28/'受診者数'!K28*100))</f>
        <v>36.36363636363637</v>
      </c>
      <c r="L28" s="1156">
        <f>IF('受診者数'!L28=0,"-",IF('CPI3+4の数'!L28="-","-",'CPI3+4の数'!L28/'受診者数'!L28*100))</f>
        <v>75</v>
      </c>
      <c r="M28" s="1156">
        <f>IF('受診者数'!M28=0,"-",IF('CPI3+4の数'!M28="-","-",'CPI3+4の数'!M28/'受診者数'!M28*100))</f>
        <v>70</v>
      </c>
      <c r="N28" s="1156">
        <f>IF('受診者数'!N28=0,"-",IF('CPI3+4の数'!N28="-","-",'CPI3+4の数'!N28/'受診者数'!N28*100))</f>
        <v>46.15384615384615</v>
      </c>
      <c r="O28" s="1156">
        <f>IF('受診者数'!O28=0,"-",IF('CPI3+4の数'!O28="-","-",'CPI3+4の数'!O28/'受診者数'!O28*100))</f>
        <v>54.761904761904766</v>
      </c>
      <c r="P28" s="1156" t="str">
        <f>IF('受診者数'!P28=0,"-",IF('CPI3+4の数'!P28="-","-",'CPI3+4の数'!P28/'受診者数'!P28*100))</f>
        <v>-</v>
      </c>
      <c r="Q28" s="1176"/>
      <c r="R28" s="1156">
        <f>IF('受診者数'!R28=0,"-",IF('CPI3+4の数'!R28="-","-",'CPI3+4の数'!R28/'受診者数'!R28*100))</f>
        <v>78.57142857142857</v>
      </c>
      <c r="S28" s="1156">
        <f>IF('受診者数'!S28=0,"-",IF('CPI3+4の数'!S28="-","-",'CPI3+4の数'!S28/'受診者数'!S28*100))</f>
        <v>25</v>
      </c>
      <c r="T28" s="1156">
        <f>IF('受診者数'!T28=0,"-",IF('CPI3+4の数'!T28="-","-",'CPI3+4の数'!T28/'受診者数'!T28*100))</f>
        <v>64.28571428571429</v>
      </c>
      <c r="U28" s="1156">
        <f>IF('受診者数'!U28=0,"-",IF('CPI3+4の数'!U28="-","-",'CPI3+4の数'!U28/'受診者数'!U28*100))</f>
        <v>57.14285714285714</v>
      </c>
      <c r="V28" s="1156">
        <f>IF('受診者数'!V28=0,"-",IF('CPI3+4の数'!V28="-","-",'CPI3+4の数'!V28/'受診者数'!V28*100))</f>
        <v>57.42574257425742</v>
      </c>
      <c r="W28" s="1156" t="str">
        <f>IF('受診者数'!W28=0,"-",IF('CPI3+4の数'!W28="-","-",'CPI3+4の数'!W28/'受診者数'!W28*100))</f>
        <v>-</v>
      </c>
    </row>
    <row r="29" spans="1:23" s="1087" customFormat="1" ht="12" customHeight="1">
      <c r="A29" s="1132"/>
      <c r="B29" s="1133">
        <v>26</v>
      </c>
      <c r="C29" s="1090" t="s">
        <v>788</v>
      </c>
      <c r="D29" s="1156">
        <f>IF('受診者数'!D29=0,"-",IF('CPI3+4の数'!D29="-","-",'CPI3+4の数'!D29/'受診者数'!D29*100))</f>
        <v>0</v>
      </c>
      <c r="E29" s="1156">
        <f>IF('受診者数'!E29=0,"-",IF('CPI3+4の数'!E29="-","-",'CPI3+4の数'!E29/'受診者数'!E29*100))</f>
        <v>0</v>
      </c>
      <c r="F29" s="1156">
        <f>IF('受診者数'!F29=0,"-",IF('CPI3+4の数'!F29="-","-",'CPI3+4の数'!F29/'受診者数'!F29*100))</f>
        <v>25</v>
      </c>
      <c r="G29" s="1156">
        <f>IF('受診者数'!G29=0,"-",IF('CPI3+4の数'!G29="-","-",'CPI3+4の数'!G29/'受診者数'!G29*100))</f>
        <v>30</v>
      </c>
      <c r="H29" s="1156">
        <f>IF('受診者数'!H29=0,"-",IF('CPI3+4の数'!H29="-","-",'CPI3+4の数'!H29/'受診者数'!H29*100))</f>
        <v>17.647058823529413</v>
      </c>
      <c r="I29" s="1156" t="str">
        <f>IF('受診者数'!I29=0,"-",IF('CPI3+4の数'!I29="-","-",'CPI3+4の数'!I29/'受診者数'!I29*100))</f>
        <v>-</v>
      </c>
      <c r="J29" s="1175"/>
      <c r="K29" s="1156">
        <f>IF('受診者数'!K29=0,"-",IF('CPI3+4の数'!K29="-","-",'CPI3+4の数'!K29/'受診者数'!K29*100))</f>
        <v>0</v>
      </c>
      <c r="L29" s="1156">
        <f>IF('受診者数'!L29=0,"-",IF('CPI3+4の数'!L29="-","-",'CPI3+4の数'!L29/'受診者数'!L29*100))</f>
        <v>0</v>
      </c>
      <c r="M29" s="1156">
        <f>IF('受診者数'!M29=0,"-",IF('CPI3+4の数'!M29="-","-",'CPI3+4の数'!M29/'受診者数'!M29*100))</f>
        <v>40</v>
      </c>
      <c r="N29" s="1156">
        <f>IF('受診者数'!N29=0,"-",IF('CPI3+4の数'!N29="-","-",'CPI3+4の数'!N29/'受診者数'!N29*100))</f>
        <v>0</v>
      </c>
      <c r="O29" s="1156">
        <f>IF('受診者数'!O29=0,"-",IF('CPI3+4の数'!O29="-","-",'CPI3+4の数'!O29/'受診者数'!O29*100))</f>
        <v>15.384615384615385</v>
      </c>
      <c r="P29" s="1156" t="str">
        <f>IF('受診者数'!P29=0,"-",IF('CPI3+4の数'!P29="-","-",'CPI3+4の数'!P29/'受診者数'!P29*100))</f>
        <v>-</v>
      </c>
      <c r="Q29" s="1176"/>
      <c r="R29" s="1156">
        <f>IF('受診者数'!R29=0,"-",IF('CPI3+4の数'!R29="-","-",'CPI3+4の数'!R29/'受診者数'!R29*100))</f>
        <v>0</v>
      </c>
      <c r="S29" s="1156">
        <f>IF('受診者数'!S29=0,"-",IF('CPI3+4の数'!S29="-","-",'CPI3+4の数'!S29/'受診者数'!S29*100))</f>
        <v>0</v>
      </c>
      <c r="T29" s="1156">
        <f>IF('受診者数'!T29=0,"-",IF('CPI3+4の数'!T29="-","-",'CPI3+4の数'!T29/'受診者数'!T29*100))</f>
        <v>14.285714285714285</v>
      </c>
      <c r="U29" s="1156">
        <f>IF('受診者数'!U29=0,"-",IF('CPI3+4の数'!U29="-","-",'CPI3+4の数'!U29/'受診者数'!U29*100))</f>
        <v>42.857142857142854</v>
      </c>
      <c r="V29" s="1156">
        <f>IF('受診者数'!V29=0,"-",IF('CPI3+4の数'!V29="-","-",'CPI3+4の数'!V29/'受診者数'!V29*100))</f>
        <v>19.047619047619047</v>
      </c>
      <c r="W29" s="1156" t="str">
        <f>IF('受診者数'!W29=0,"-",IF('CPI3+4の数'!W29="-","-",'CPI3+4の数'!W29/'受診者数'!W29*100))</f>
        <v>-</v>
      </c>
    </row>
    <row r="30" spans="1:23" s="1087" customFormat="1" ht="12" customHeight="1">
      <c r="A30" s="1132"/>
      <c r="B30" s="1133">
        <v>27</v>
      </c>
      <c r="C30" s="1090" t="s">
        <v>789</v>
      </c>
      <c r="D30" s="1156">
        <f>IF('受診者数'!D30=0,"-",IF('CPI3+4の数'!D30="-","-",'CPI3+4の数'!D30/'受診者数'!D30*100))</f>
        <v>38.70967741935484</v>
      </c>
      <c r="E30" s="1156">
        <f>IF('受診者数'!E30=0,"-",IF('CPI3+4の数'!E30="-","-",'CPI3+4の数'!E30/'受診者数'!E30*100))</f>
        <v>38</v>
      </c>
      <c r="F30" s="1156">
        <f>IF('受診者数'!F30=0,"-",IF('CPI3+4の数'!F30="-","-",'CPI3+4の数'!F30/'受診者数'!F30*100))</f>
        <v>50.81967213114754</v>
      </c>
      <c r="G30" s="1156">
        <f>IF('受診者数'!G30=0,"-",IF('CPI3+4の数'!G30="-","-",'CPI3+4の数'!G30/'受診者数'!G30*100))</f>
        <v>59.183673469387756</v>
      </c>
      <c r="H30" s="1156">
        <f>IF('受診者数'!H30=0,"-",IF('CPI3+4の数'!H30="-","-",'CPI3+4の数'!H30/'受診者数'!H30*100))</f>
        <v>44.12698412698413</v>
      </c>
      <c r="I30" s="1156" t="str">
        <f>IF('受診者数'!I30=0,"-",IF('CPI3+4の数'!I30="-","-",'CPI3+4の数'!I30/'受診者数'!I30*100))</f>
        <v>-</v>
      </c>
      <c r="J30" s="1175"/>
      <c r="K30" s="1156">
        <f>IF('受診者数'!K30=0,"-",IF('CPI3+4の数'!K30="-","-",'CPI3+4の数'!K30/'受診者数'!K30*100))</f>
        <v>42.857142857142854</v>
      </c>
      <c r="L30" s="1156">
        <f>IF('受診者数'!L30=0,"-",IF('CPI3+4の数'!L30="-","-",'CPI3+4の数'!L30/'受診者数'!L30*100))</f>
        <v>33.33333333333333</v>
      </c>
      <c r="M30" s="1156">
        <f>IF('受診者数'!M30=0,"-",IF('CPI3+4の数'!M30="-","-",'CPI3+4の数'!M30/'受診者数'!M30*100))</f>
        <v>37.5</v>
      </c>
      <c r="N30" s="1156">
        <f>IF('受診者数'!N30=0,"-",IF('CPI3+4の数'!N30="-","-",'CPI3+4の数'!N30/'受診者数'!N30*100))</f>
        <v>63.63636363636363</v>
      </c>
      <c r="O30" s="1156">
        <f>IF('受診者数'!O30=0,"-",IF('CPI3+4の数'!O30="-","-",'CPI3+4の数'!O30/'受診者数'!O30*100))</f>
        <v>47.5609756097561</v>
      </c>
      <c r="P30" s="1156" t="str">
        <f>IF('受診者数'!P30=0,"-",IF('CPI3+4の数'!P30="-","-",'CPI3+4の数'!P30/'受診者数'!P30*100))</f>
        <v>-</v>
      </c>
      <c r="Q30" s="1176"/>
      <c r="R30" s="1156">
        <f>IF('受診者数'!R30=0,"-",IF('CPI3+4の数'!R30="-","-",'CPI3+4の数'!R30/'受診者数'!R30*100))</f>
        <v>36.79245283018868</v>
      </c>
      <c r="S30" s="1156">
        <f>IF('受診者数'!S30=0,"-",IF('CPI3+4の数'!S30="-","-",'CPI3+4の数'!S30/'受診者数'!S30*100))</f>
        <v>38.297872340425535</v>
      </c>
      <c r="T30" s="1156">
        <f>IF('受診者数'!T30=0,"-",IF('CPI3+4の数'!T30="-","-",'CPI3+4の数'!T30/'受診者数'!T30*100))</f>
        <v>52.83018867924528</v>
      </c>
      <c r="U30" s="1156">
        <f>IF('受診者数'!U30=0,"-",IF('CPI3+4の数'!U30="-","-",'CPI3+4の数'!U30/'受診者数'!U30*100))</f>
        <v>55.55555555555556</v>
      </c>
      <c r="V30" s="1156">
        <f>IF('受診者数'!V30=0,"-",IF('CPI3+4の数'!V30="-","-",'CPI3+4の数'!V30/'受診者数'!V30*100))</f>
        <v>42.91845493562232</v>
      </c>
      <c r="W30" s="1156" t="str">
        <f>IF('受診者数'!W30=0,"-",IF('CPI3+4の数'!W30="-","-",'CPI3+4の数'!W30/'受診者数'!W30*100))</f>
        <v>-</v>
      </c>
    </row>
    <row r="31" spans="1:23" s="1087" customFormat="1" ht="12" customHeight="1">
      <c r="A31" s="1132"/>
      <c r="B31" s="1133">
        <v>28</v>
      </c>
      <c r="C31" s="1090" t="s">
        <v>791</v>
      </c>
      <c r="D31" s="1156">
        <f>IF('受診者数'!D31=0,"-",IF('CPI3+4の数'!D31="-","-",'CPI3+4の数'!D31/'受診者数'!D31*100))</f>
        <v>31.958762886597935</v>
      </c>
      <c r="E31" s="1156">
        <f>IF('受診者数'!E31=0,"-",IF('CPI3+4の数'!E31="-","-",'CPI3+4の数'!E31/'受診者数'!E31*100))</f>
        <v>45</v>
      </c>
      <c r="F31" s="1156">
        <f>IF('受診者数'!F31=0,"-",IF('CPI3+4の数'!F31="-","-",'CPI3+4の数'!F31/'受診者数'!F31*100))</f>
        <v>21.73913043478261</v>
      </c>
      <c r="G31" s="1156">
        <f>IF('受診者数'!G31=0,"-",IF('CPI3+4の数'!G31="-","-",'CPI3+4の数'!G31/'受診者数'!G31*100))</f>
        <v>0</v>
      </c>
      <c r="H31" s="1156">
        <f>IF('受診者数'!H31=0,"-",IF('CPI3+4の数'!H31="-","-",'CPI3+4の数'!H31/'受診者数'!H31*100))</f>
        <v>31.914893617021278</v>
      </c>
      <c r="I31" s="1156" t="str">
        <f>IF('受診者数'!I31=0,"-",IF('CPI3+4の数'!I31="-","-",'CPI3+4の数'!I31/'受診者数'!I31*100))</f>
        <v>-</v>
      </c>
      <c r="J31" s="1175"/>
      <c r="K31" s="1156">
        <f>IF('受診者数'!K31=0,"-",IF('CPI3+4の数'!K31="-","-",'CPI3+4の数'!K31/'受診者数'!K31*100))</f>
        <v>47.61904761904761</v>
      </c>
      <c r="L31" s="1156">
        <f>IF('受診者数'!L31=0,"-",IF('CPI3+4の数'!L31="-","-",'CPI3+4の数'!L31/'受診者数'!L31*100))</f>
        <v>25</v>
      </c>
      <c r="M31" s="1156">
        <f>IF('受診者数'!M31=0,"-",IF('CPI3+4の数'!M31="-","-",'CPI3+4の数'!M31/'受診者数'!M31*100))</f>
        <v>40</v>
      </c>
      <c r="N31" s="1156" t="str">
        <f>IF('受診者数'!N31=0,"-",IF('CPI3+4の数'!N31="-","-",'CPI3+4の数'!N31/'受診者数'!N31*100))</f>
        <v>-</v>
      </c>
      <c r="O31" s="1156">
        <f>IF('受診者数'!O31=0,"-",IF('CPI3+4の数'!O31="-","-",'CPI3+4の数'!O31/'受診者数'!O31*100))</f>
        <v>43.333333333333336</v>
      </c>
      <c r="P31" s="1156" t="str">
        <f>IF('受診者数'!P31=0,"-",IF('CPI3+4の数'!P31="-","-",'CPI3+4の数'!P31/'受診者数'!P31*100))</f>
        <v>-</v>
      </c>
      <c r="Q31" s="1176"/>
      <c r="R31" s="1156">
        <f>IF('受診者数'!R31=0,"-",IF('CPI3+4の数'!R31="-","-",'CPI3+4の数'!R31/'受診者数'!R31*100))</f>
        <v>27.631578947368425</v>
      </c>
      <c r="S31" s="1156">
        <f>IF('受診者数'!S31=0,"-",IF('CPI3+4の数'!S31="-","-",'CPI3+4の数'!S31/'受診者数'!S31*100))</f>
        <v>50</v>
      </c>
      <c r="T31" s="1156">
        <f>IF('受診者数'!T31=0,"-",IF('CPI3+4の数'!T31="-","-",'CPI3+4の数'!T31/'受診者数'!T31*100))</f>
        <v>16.666666666666664</v>
      </c>
      <c r="U31" s="1156">
        <f>IF('受診者数'!U31=0,"-",IF('CPI3+4の数'!U31="-","-",'CPI3+4の数'!U31/'受診者数'!U31*100))</f>
        <v>0</v>
      </c>
      <c r="V31" s="1156">
        <f>IF('受診者数'!V31=0,"-",IF('CPI3+4の数'!V31="-","-",'CPI3+4の数'!V31/'受診者数'!V31*100))</f>
        <v>28.82882882882883</v>
      </c>
      <c r="W31" s="1156" t="str">
        <f>IF('受診者数'!W31=0,"-",IF('CPI3+4の数'!W31="-","-",'CPI3+4の数'!W31/'受診者数'!W31*100))</f>
        <v>-</v>
      </c>
    </row>
    <row r="32" spans="1:23" s="1087" customFormat="1" ht="12" customHeight="1">
      <c r="A32" s="1132"/>
      <c r="B32" s="1133">
        <v>29</v>
      </c>
      <c r="C32" s="1090" t="s">
        <v>792</v>
      </c>
      <c r="D32" s="1156">
        <f>IF('受診者数'!D32=0,"-",IF('CPI3+4の数'!D32="-","-",'CPI3+4の数'!D32/'受診者数'!D32*100))</f>
        <v>52.17391304347826</v>
      </c>
      <c r="E32" s="1156">
        <f>IF('受診者数'!E32=0,"-",IF('CPI3+4の数'!E32="-","-",'CPI3+4の数'!E32/'受診者数'!E32*100))</f>
        <v>50</v>
      </c>
      <c r="F32" s="1156">
        <f>IF('受診者数'!F32=0,"-",IF('CPI3+4の数'!F32="-","-",'CPI3+4の数'!F32/'受診者数'!F32*100))</f>
        <v>50</v>
      </c>
      <c r="G32" s="1156">
        <f>IF('受診者数'!G32=0,"-",IF('CPI3+4の数'!G32="-","-",'CPI3+4の数'!G32/'受診者数'!G32*100))</f>
        <v>69.6969696969697</v>
      </c>
      <c r="H32" s="1156">
        <f>IF('受診者数'!H32=0,"-",IF('CPI3+4の数'!H32="-","-",'CPI3+4の数'!H32/'受診者数'!H32*100))</f>
        <v>53.960396039603964</v>
      </c>
      <c r="I32" s="1156" t="str">
        <f>IF('受診者数'!I32=0,"-",IF('CPI3+4の数'!I32="-","-",'CPI3+4の数'!I32/'受診者数'!I32*100))</f>
        <v>-</v>
      </c>
      <c r="J32" s="1175"/>
      <c r="K32" s="1156">
        <f>IF('受診者数'!K32=0,"-",IF('CPI3+4の数'!K32="-","-",'CPI3+4の数'!K32/'受診者数'!K32*100))</f>
        <v>72.22222222222221</v>
      </c>
      <c r="L32" s="1156">
        <f>IF('受診者数'!L32=0,"-",IF('CPI3+4の数'!L32="-","-",'CPI3+4の数'!L32/'受診者数'!L32*100))</f>
        <v>61.53846153846154</v>
      </c>
      <c r="M32" s="1156">
        <f>IF('受診者数'!M32=0,"-",IF('CPI3+4の数'!M32="-","-",'CPI3+4の数'!M32/'受診者数'!M32*100))</f>
        <v>85.71428571428571</v>
      </c>
      <c r="N32" s="1156">
        <f>IF('受診者数'!N32=0,"-",IF('CPI3+4の数'!N32="-","-",'CPI3+4の数'!N32/'受診者数'!N32*100))</f>
        <v>66.66666666666666</v>
      </c>
      <c r="O32" s="1156">
        <f>IF('受診者数'!O32=0,"-",IF('CPI3+4の数'!O32="-","-",'CPI3+4の数'!O32/'受診者数'!O32*100))</f>
        <v>69.64285714285714</v>
      </c>
      <c r="P32" s="1156" t="str">
        <f>IF('受診者数'!P32=0,"-",IF('CPI3+4の数'!P32="-","-",'CPI3+4の数'!P32/'受診者数'!P32*100))</f>
        <v>-</v>
      </c>
      <c r="Q32" s="1176"/>
      <c r="R32" s="1156">
        <f>IF('受診者数'!R32=0,"-",IF('CPI3+4の数'!R32="-","-",'CPI3+4の数'!R32/'受診者数'!R32*100))</f>
        <v>45.09803921568628</v>
      </c>
      <c r="S32" s="1156">
        <f>IF('受診者数'!S32=0,"-",IF('CPI3+4の数'!S32="-","-",'CPI3+4の数'!S32/'受診者数'!S32*100))</f>
        <v>47.16981132075472</v>
      </c>
      <c r="T32" s="1156">
        <f>IF('受診者数'!T32=0,"-",IF('CPI3+4の数'!T32="-","-",'CPI3+4の数'!T32/'受診者数'!T32*100))</f>
        <v>40.74074074074074</v>
      </c>
      <c r="U32" s="1156">
        <f>IF('受診者数'!U32=0,"-",IF('CPI3+4の数'!U32="-","-",'CPI3+4の数'!U32/'受診者数'!U32*100))</f>
        <v>73.33333333333333</v>
      </c>
      <c r="V32" s="1156">
        <f>IF('受診者数'!V32=0,"-",IF('CPI3+4の数'!V32="-","-",'CPI3+4の数'!V32/'受診者数'!V32*100))</f>
        <v>47.94520547945205</v>
      </c>
      <c r="W32" s="1156" t="str">
        <f>IF('受診者数'!W32=0,"-",IF('CPI3+4の数'!W32="-","-",'CPI3+4の数'!W32/'受診者数'!W32*100))</f>
        <v>-</v>
      </c>
    </row>
    <row r="33" spans="1:23" s="1087" customFormat="1" ht="12" customHeight="1">
      <c r="A33" s="1132"/>
      <c r="B33" s="1133">
        <v>30</v>
      </c>
      <c r="C33" s="1090" t="s">
        <v>793</v>
      </c>
      <c r="D33" s="1156">
        <f>IF('受診者数'!D33=0,"-",IF('CPI3+4の数'!D33="-","-",'CPI3+4の数'!D33/'受診者数'!D33*100))</f>
        <v>88.05970149253731</v>
      </c>
      <c r="E33" s="1156">
        <f>IF('受診者数'!E33=0,"-",IF('CPI3+4の数'!E33="-","-",'CPI3+4の数'!E33/'受診者数'!E33*100))</f>
        <v>83.33333333333334</v>
      </c>
      <c r="F33" s="1156">
        <f>IF('受診者数'!F33=0,"-",IF('CPI3+4の数'!F33="-","-",'CPI3+4の数'!F33/'受診者数'!F33*100))</f>
        <v>85.71428571428571</v>
      </c>
      <c r="G33" s="1156">
        <f>IF('受診者数'!G33=0,"-",IF('CPI3+4の数'!G33="-","-",'CPI3+4の数'!G33/'受診者数'!G33*100))</f>
        <v>0</v>
      </c>
      <c r="H33" s="1156">
        <f>IF('受診者数'!H33=0,"-",IF('CPI3+4の数'!H33="-","-",'CPI3+4の数'!H33/'受診者数'!H33*100))</f>
        <v>85.39325842696628</v>
      </c>
      <c r="I33" s="1156" t="str">
        <f>IF('受診者数'!I33=0,"-",IF('CPI3+4の数'!I33="-","-",'CPI3+4の数'!I33/'受診者数'!I33*100))</f>
        <v>-</v>
      </c>
      <c r="J33" s="1175"/>
      <c r="K33" s="1156">
        <f>IF('受診者数'!K33=0,"-",IF('CPI3+4の数'!K33="-","-",'CPI3+4の数'!K33/'受診者数'!K33*100))</f>
        <v>89.47368421052632</v>
      </c>
      <c r="L33" s="1156">
        <f>IF('受診者数'!L33=0,"-",IF('CPI3+4の数'!L33="-","-",'CPI3+4の数'!L33/'受診者数'!L33*100))</f>
        <v>81.25</v>
      </c>
      <c r="M33" s="1156">
        <f>IF('受診者数'!M33=0,"-",IF('CPI3+4の数'!M33="-","-",'CPI3+4の数'!M33/'受診者数'!M33*100))</f>
        <v>90</v>
      </c>
      <c r="N33" s="1156">
        <f>IF('受診者数'!N33=0,"-",IF('CPI3+4の数'!N33="-","-",'CPI3+4の数'!N33/'受診者数'!N33*100))</f>
        <v>0</v>
      </c>
      <c r="O33" s="1156">
        <f>IF('受診者数'!O33=0,"-",IF('CPI3+4の数'!O33="-","-",'CPI3+4の数'!O33/'受診者数'!O33*100))</f>
        <v>85.71428571428571</v>
      </c>
      <c r="P33" s="1156" t="str">
        <f>IF('受診者数'!P33=0,"-",IF('CPI3+4の数'!P33="-","-",'CPI3+4の数'!P33/'受診者数'!P33*100))</f>
        <v>-</v>
      </c>
      <c r="Q33" s="1176"/>
      <c r="R33" s="1156">
        <f>IF('受診者数'!R33=0,"-",IF('CPI3+4の数'!R33="-","-",'CPI3+4の数'!R33/'受診者数'!R33*100))</f>
        <v>87.5</v>
      </c>
      <c r="S33" s="1156">
        <f>IF('受診者数'!S33=0,"-",IF('CPI3+4の数'!S33="-","-",'CPI3+4の数'!S33/'受診者数'!S33*100))</f>
        <v>84.21052631578947</v>
      </c>
      <c r="T33" s="1156">
        <f>IF('受診者数'!T33=0,"-",IF('CPI3+4の数'!T33="-","-",'CPI3+4の数'!T33/'受診者数'!T33*100))</f>
        <v>83.33333333333334</v>
      </c>
      <c r="U33" s="1156" t="str">
        <f>IF('受診者数'!U33=0,"-",IF('CPI3+4の数'!U33="-","-",'CPI3+4の数'!U33/'受診者数'!U33*100))</f>
        <v>-</v>
      </c>
      <c r="V33" s="1156">
        <f>IF('受診者数'!V33=0,"-",IF('CPI3+4の数'!V33="-","-",'CPI3+4の数'!V33/'受診者数'!V33*100))</f>
        <v>85.24590163934425</v>
      </c>
      <c r="W33" s="1156" t="str">
        <f>IF('受診者数'!W33=0,"-",IF('CPI3+4の数'!W33="-","-",'CPI3+4の数'!W33/'受診者数'!W33*100))</f>
        <v>-</v>
      </c>
    </row>
    <row r="34" spans="1:23" s="1087" customFormat="1" ht="12" customHeight="1">
      <c r="A34" s="1132"/>
      <c r="B34" s="1133">
        <v>31</v>
      </c>
      <c r="C34" s="1090" t="s">
        <v>794</v>
      </c>
      <c r="D34" s="1156">
        <f>IF('受診者数'!D34=0,"-",IF('CPI3+4の数'!D34="-","-",'CPI3+4の数'!D34/'受診者数'!D34*100))</f>
        <v>30</v>
      </c>
      <c r="E34" s="1156">
        <f>IF('受診者数'!E34=0,"-",IF('CPI3+4の数'!E34="-","-",'CPI3+4の数'!E34/'受診者数'!E34*100))</f>
        <v>52.17391304347826</v>
      </c>
      <c r="F34" s="1156">
        <f>IF('受診者数'!F34=0,"-",IF('CPI3+4の数'!F34="-","-",'CPI3+4の数'!F34/'受診者数'!F34*100))</f>
        <v>100</v>
      </c>
      <c r="G34" s="1156" t="str">
        <f>IF('受診者数'!G34=0,"-",IF('CPI3+4の数'!G34="-","-",'CPI3+4の数'!G34/'受診者数'!G34*100))</f>
        <v>-</v>
      </c>
      <c r="H34" s="1156">
        <f>IF('受診者数'!H34=0,"-",IF('CPI3+4の数'!H34="-","-",'CPI3+4の数'!H34/'受診者数'!H34*100))</f>
        <v>43.18181818181818</v>
      </c>
      <c r="I34" s="1156">
        <f>IF('受診者数'!I34=0,"-",IF('CPI3+4の数'!I34="-","-",'CPI3+4の数'!I34/'受診者数'!I34*100))</f>
        <v>42</v>
      </c>
      <c r="J34" s="1175"/>
      <c r="K34" s="1156">
        <f>IF('受診者数'!K34=0,"-",IF('CPI3+4の数'!K34="-","-",'CPI3+4の数'!K34/'受診者数'!K34*100))</f>
        <v>50</v>
      </c>
      <c r="L34" s="1156">
        <f>IF('受診者数'!L34=0,"-",IF('CPI3+4の数'!L34="-","-",'CPI3+4の数'!L34/'受診者数'!L34*100))</f>
        <v>80</v>
      </c>
      <c r="M34" s="1156" t="str">
        <f>IF('受診者数'!M34=0,"-",IF('CPI3+4の数'!M34="-","-",'CPI3+4の数'!M34/'受診者数'!M34*100))</f>
        <v>-</v>
      </c>
      <c r="N34" s="1156" t="str">
        <f>IF('受診者数'!N34=0,"-",IF('CPI3+4の数'!N34="-","-",'CPI3+4の数'!N34/'受診者数'!N34*100))</f>
        <v>-</v>
      </c>
      <c r="O34" s="1156">
        <f>IF('受診者数'!O34=0,"-",IF('CPI3+4の数'!O34="-","-",'CPI3+4の数'!O34/'受診者数'!O34*100))</f>
        <v>60</v>
      </c>
      <c r="P34" s="1156">
        <f>IF('受診者数'!P34=0,"-",IF('CPI3+4の数'!P34="-","-",'CPI3+4の数'!P34/'受診者数'!P34*100))</f>
        <v>33.33333333333333</v>
      </c>
      <c r="Q34" s="1176"/>
      <c r="R34" s="1156">
        <f>IF('受診者数'!R34=0,"-",IF('CPI3+4の数'!R34="-","-",'CPI3+4の数'!R34/'受診者数'!R34*100))</f>
        <v>10</v>
      </c>
      <c r="S34" s="1156">
        <f>IF('受診者数'!S34=0,"-",IF('CPI3+4の数'!S34="-","-",'CPI3+4の数'!S34/'受診者数'!S34*100))</f>
        <v>44.44444444444444</v>
      </c>
      <c r="T34" s="1156">
        <f>IF('受診者数'!T34=0,"-",IF('CPI3+4の数'!T34="-","-",'CPI3+4の数'!T34/'受診者数'!T34*100))</f>
        <v>100</v>
      </c>
      <c r="U34" s="1156" t="str">
        <f>IF('受診者数'!U34=0,"-",IF('CPI3+4の数'!U34="-","-",'CPI3+4の数'!U34/'受診者数'!U34*100))</f>
        <v>-</v>
      </c>
      <c r="V34" s="1156">
        <f>IF('受診者数'!V34=0,"-",IF('CPI3+4の数'!V34="-","-",'CPI3+4の数'!V34/'受診者数'!V34*100))</f>
        <v>34.48275862068966</v>
      </c>
      <c r="W34" s="1156">
        <f>IF('受診者数'!W34=0,"-",IF('CPI3+4の数'!W34="-","-",'CPI3+4の数'!W34/'受診者数'!W34*100))</f>
        <v>44.73684210526316</v>
      </c>
    </row>
    <row r="35" spans="1:23" s="1087" customFormat="1" ht="12" customHeight="1">
      <c r="A35" s="1132"/>
      <c r="B35" s="1133">
        <v>32</v>
      </c>
      <c r="C35" s="1090" t="s">
        <v>795</v>
      </c>
      <c r="D35" s="1156">
        <f>IF('受診者数'!D35=0,"-",IF('CPI3+4の数'!D35="-","-",'CPI3+4の数'!D35/'受診者数'!D35*100))</f>
        <v>51.21951219512195</v>
      </c>
      <c r="E35" s="1156">
        <f>IF('受診者数'!E35=0,"-",IF('CPI3+4の数'!E35="-","-",'CPI3+4の数'!E35/'受診者数'!E35*100))</f>
        <v>58.333333333333336</v>
      </c>
      <c r="F35" s="1156">
        <f>IF('受診者数'!F35=0,"-",IF('CPI3+4の数'!F35="-","-",'CPI3+4の数'!F35/'受診者数'!F35*100))</f>
        <v>56.25</v>
      </c>
      <c r="G35" s="1156">
        <f>IF('受診者数'!G35=0,"-",IF('CPI3+4の数'!G35="-","-",'CPI3+4の数'!G35/'受診者数'!G35*100))</f>
        <v>66.66666666666666</v>
      </c>
      <c r="H35" s="1156">
        <f>IF('受診者数'!H35=0,"-",IF('CPI3+4の数'!H35="-","-",'CPI3+4の数'!H35/'受診者数'!H35*100))</f>
        <v>57.534246575342465</v>
      </c>
      <c r="I35" s="1156" t="str">
        <f>IF('受診者数'!I35=0,"-",IF('CPI3+4の数'!I35="-","-",'CPI3+4の数'!I35/'受診者数'!I35*100))</f>
        <v>-</v>
      </c>
      <c r="J35" s="1175"/>
      <c r="K35" s="1156">
        <f>IF('受診者数'!K35=0,"-",IF('CPI3+4の数'!K35="-","-",'CPI3+4の数'!K35/'受診者数'!K35*100))</f>
        <v>43.75</v>
      </c>
      <c r="L35" s="1156">
        <f>IF('受診者数'!L35=0,"-",IF('CPI3+4の数'!L35="-","-",'CPI3+4の数'!L35/'受診者数'!L35*100))</f>
        <v>60</v>
      </c>
      <c r="M35" s="1156">
        <f>IF('受診者数'!M35=0,"-",IF('CPI3+4の数'!M35="-","-",'CPI3+4の数'!M35/'受診者数'!M35*100))</f>
        <v>75</v>
      </c>
      <c r="N35" s="1156">
        <f>IF('受診者数'!N35=0,"-",IF('CPI3+4の数'!N35="-","-",'CPI3+4の数'!N35/'受診者数'!N35*100))</f>
        <v>63.63636363636363</v>
      </c>
      <c r="O35" s="1156">
        <f>IF('受診者数'!O35=0,"-",IF('CPI3+4の数'!O35="-","-",'CPI3+4の数'!O35/'受診者数'!O35*100))</f>
        <v>60.37735849056604</v>
      </c>
      <c r="P35" s="1156" t="str">
        <f>IF('受診者数'!P35=0,"-",IF('CPI3+4の数'!P35="-","-",'CPI3+4の数'!P35/'受診者数'!P35*100))</f>
        <v>-</v>
      </c>
      <c r="Q35" s="1176"/>
      <c r="R35" s="1156">
        <f>IF('受診者数'!R35=0,"-",IF('CPI3+4の数'!R35="-","-",'CPI3+4の数'!R35/'受診者数'!R35*100))</f>
        <v>56.00000000000001</v>
      </c>
      <c r="S35" s="1156">
        <f>IF('受診者数'!S35=0,"-",IF('CPI3+4の数'!S35="-","-",'CPI3+4の数'!S35/'受診者数'!S35*100))</f>
        <v>57.14285714285714</v>
      </c>
      <c r="T35" s="1156">
        <f>IF('受診者数'!T35=0,"-",IF('CPI3+4の数'!T35="-","-",'CPI3+4の数'!T35/'受診者数'!T35*100))</f>
        <v>46.875</v>
      </c>
      <c r="U35" s="1156">
        <f>IF('受診者数'!U35=0,"-",IF('CPI3+4の数'!U35="-","-",'CPI3+4の数'!U35/'受診者数'!U35*100))</f>
        <v>68.18181818181817</v>
      </c>
      <c r="V35" s="1156">
        <f>IF('受診者数'!V35=0,"-",IF('CPI3+4の数'!V35="-","-",'CPI3+4の数'!V35/'受診者数'!V35*100))</f>
        <v>55.91397849462365</v>
      </c>
      <c r="W35" s="1156" t="str">
        <f>IF('受診者数'!W35=0,"-",IF('CPI3+4の数'!W35="-","-",'CPI3+4の数'!W35/'受診者数'!W35*100))</f>
        <v>-</v>
      </c>
    </row>
    <row r="36" spans="1:23" s="1087" customFormat="1" ht="13.5" customHeight="1" thickBot="1">
      <c r="A36" s="1132"/>
      <c r="B36" s="1136">
        <v>33</v>
      </c>
      <c r="C36" s="1095" t="s">
        <v>796</v>
      </c>
      <c r="D36" s="1160" t="str">
        <f>IF('受診者数'!D36=0,"-",IF('CPI3+4の数'!D36="-","-",'CPI3+4の数'!D36/'受診者数'!D36*100))</f>
        <v>-</v>
      </c>
      <c r="E36" s="1160">
        <f>IF('受診者数'!E36=0,"-",IF('CPI3+4の数'!E36="-","-",'CPI3+4の数'!E36/'受診者数'!E36*100))</f>
        <v>0</v>
      </c>
      <c r="F36" s="1160" t="str">
        <f>IF('受診者数'!F36=0,"-",IF('CPI3+4の数'!F36="-","-",'CPI3+4の数'!F36/'受診者数'!F36*100))</f>
        <v>-</v>
      </c>
      <c r="G36" s="1160" t="str">
        <f>IF('受診者数'!G36=0,"-",IF('CPI3+4の数'!G36="-","-",'CPI3+4の数'!G36/'受診者数'!G36*100))</f>
        <v>-</v>
      </c>
      <c r="H36" s="1160">
        <f>IF('受診者数'!H36=0,"-",IF('CPI3+4の数'!H36="-","-",'CPI3+4の数'!H36/'受診者数'!H36*100))</f>
        <v>0</v>
      </c>
      <c r="I36" s="1160">
        <f>IF('受診者数'!I36=0,"-",IF('CPI3+4の数'!I36="-","-",'CPI3+4の数'!I36/'受診者数'!I36*100))</f>
        <v>33.33333333333333</v>
      </c>
      <c r="J36" s="1179"/>
      <c r="K36" s="1160" t="str">
        <f>IF('受診者数'!K36=0,"-",IF('CPI3+4の数'!K36="-","-",'CPI3+4の数'!K36/'受診者数'!K36*100))</f>
        <v>-</v>
      </c>
      <c r="L36" s="1160" t="str">
        <f>IF('受診者数'!L36=0,"-",IF('CPI3+4の数'!L36="-","-",'CPI3+4の数'!L36/'受診者数'!L36*100))</f>
        <v>-</v>
      </c>
      <c r="M36" s="1160" t="str">
        <f>IF('受診者数'!M36=0,"-",IF('CPI3+4の数'!M36="-","-",'CPI3+4の数'!M36/'受診者数'!M36*100))</f>
        <v>-</v>
      </c>
      <c r="N36" s="1160" t="str">
        <f>IF('受診者数'!N36=0,"-",IF('CPI3+4の数'!N36="-","-",'CPI3+4の数'!N36/'受診者数'!N36*100))</f>
        <v>-</v>
      </c>
      <c r="O36" s="1160" t="str">
        <f>IF('受診者数'!O36=0,"-",IF('CPI3+4の数'!O36="-","-",'CPI3+4の数'!O36/'受診者数'!O36*100))</f>
        <v>-</v>
      </c>
      <c r="P36" s="1160">
        <f>IF('受診者数'!P36=0,"-",IF('CPI3+4の数'!P36="-","-",'CPI3+4の数'!P36/'受診者数'!P36*100))</f>
        <v>0</v>
      </c>
      <c r="Q36" s="1180"/>
      <c r="R36" s="1160" t="str">
        <f>IF('受診者数'!R36=0,"-",IF('CPI3+4の数'!R36="-","-",'CPI3+4の数'!R36/'受診者数'!R36*100))</f>
        <v>-</v>
      </c>
      <c r="S36" s="1160">
        <f>IF('受診者数'!S36=0,"-",IF('CPI3+4の数'!S36="-","-",'CPI3+4の数'!S36/'受診者数'!S36*100))</f>
        <v>0</v>
      </c>
      <c r="T36" s="1160" t="str">
        <f>IF('受診者数'!T36=0,"-",IF('CPI3+4の数'!T36="-","-",'CPI3+4の数'!T36/'受診者数'!T36*100))</f>
        <v>-</v>
      </c>
      <c r="U36" s="1160" t="str">
        <f>IF('受診者数'!U36=0,"-",IF('CPI3+4の数'!U36="-","-",'CPI3+4の数'!U36/'受診者数'!U36*100))</f>
        <v>-</v>
      </c>
      <c r="V36" s="1160">
        <f>IF('受診者数'!V36=0,"-",IF('CPI3+4の数'!V36="-","-",'CPI3+4の数'!V36/'受診者数'!V36*100))</f>
        <v>0</v>
      </c>
      <c r="W36" s="1160">
        <f>IF('受診者数'!W36=0,"-",IF('CPI3+4の数'!W36="-","-",'CPI3+4の数'!W36/'受診者数'!W36*100))</f>
        <v>50</v>
      </c>
    </row>
    <row r="37" spans="1:23" s="1093" customFormat="1" ht="15.75" customHeight="1" thickBot="1">
      <c r="A37" s="1132"/>
      <c r="B37" s="1139"/>
      <c r="C37" s="1140" t="s">
        <v>797</v>
      </c>
      <c r="D37" s="1162">
        <f>SUM('CPI3+4の数'!D$4:D$36)/(SUM('受診者数'!D$4:D$36)-'受診者数'!D$20-'受診者数'!D$25)*100</f>
        <v>36.751548520302826</v>
      </c>
      <c r="E37" s="1162">
        <f>SUM('CPI3+4の数'!E$4:E$36)/(SUM('受診者数'!E$4:E$36)-'受診者数'!E$20-'受診者数'!E$25)*100</f>
        <v>40.17003188097769</v>
      </c>
      <c r="F37" s="1162">
        <f>SUM('CPI3+4の数'!F$4:F$36)/(SUM('受診者数'!F$4:F$36)-'受診者数'!F$20-'受診者数'!F$25)*100</f>
        <v>41.40694568121104</v>
      </c>
      <c r="G37" s="1162">
        <f>SUM('CPI3+4の数'!G$4:G$36)/(SUM('受診者数'!G$4:G$36)-'受診者数'!G$20-'受診者数'!G$25)*100</f>
        <v>43.43598055105348</v>
      </c>
      <c r="H37" s="1162">
        <f>SUM('CPI3+4の数'!H$4:H$36)/(SUM('受診者数'!H$4:H$36)-'受診者数'!H$20-'受診者数'!H$25)*100</f>
        <v>40.26520732477373</v>
      </c>
      <c r="I37" s="1162" t="s">
        <v>767</v>
      </c>
      <c r="J37" s="1162"/>
      <c r="K37" s="1162">
        <f>SUM('CPI3+4の数'!K$4:K$36)/(SUM('受診者数'!K$4:K$36)-'受診者数'!K$20-'受診者数'!K$25)*100</f>
        <v>39.15929203539823</v>
      </c>
      <c r="L37" s="1162">
        <f>SUM('CPI3+4の数'!L$4:L$36)/(SUM('受診者数'!L$4:L$36)-'受診者数'!L$20-'受診者数'!L$25)*100</f>
        <v>44.3089430894309</v>
      </c>
      <c r="M37" s="1162">
        <f>SUM('CPI3+4の数'!M$4:M$36)/(SUM('受診者数'!M$4:M$36)-'受診者数'!M$20-'受診者数'!M$25)*100</f>
        <v>51.14006514657981</v>
      </c>
      <c r="N37" s="1162">
        <f>SUM('CPI3+4の数'!N$4:N$36)/(SUM('受診者数'!N$4:N$36)-'受診者数'!N$20-'受診者数'!N$25)*100</f>
        <v>45.850622406639005</v>
      </c>
      <c r="O37" s="1162">
        <f>SUM('CPI3+4の数'!O$4:O$36)/(SUM('受診者数'!O$4:O$36)-'受診者数'!O$20-'受診者数'!O$25)*100</f>
        <v>44.65366509751177</v>
      </c>
      <c r="P37" s="1162" t="s">
        <v>767</v>
      </c>
      <c r="Q37" s="1162"/>
      <c r="R37" s="1162">
        <f>SUM('CPI3+4の数'!R$4:R$36)/(SUM('受診者数'!R$4:R$36)-'受診者数'!R$20-'受診者数'!R$25)*100</f>
        <v>35.66433566433567</v>
      </c>
      <c r="S37" s="1162">
        <f>SUM('CPI3+4の数'!S$4:S$36)/(SUM('受診者数'!S$4:S$36)-'受診者数'!S$20-'受診者数'!S$25)*100</f>
        <v>38.705035971223026</v>
      </c>
      <c r="T37" s="1162">
        <f>SUM('CPI3+4の数'!T$4:T$36)/(SUM('受診者数'!T$4:T$36)-'受診者数'!T$20-'受診者数'!T$25)*100</f>
        <v>37.745098039215684</v>
      </c>
      <c r="U37" s="1162">
        <f>SUM('CPI3+4の数'!U$4:U$36)/(SUM('受診者数'!U$4:U$36)-'受診者数'!U$20-'受診者数'!U$25)*100</f>
        <v>41.888297872340424</v>
      </c>
      <c r="V37" s="1162">
        <f>SUM('CPI3+4の数'!V$4:V$36)/(SUM('受診者数'!V$4:V$36)-'受診者数'!V$20-'受診者数'!V$25)*100</f>
        <v>38.26593137254902</v>
      </c>
      <c r="W37" s="1162" t="s">
        <v>767</v>
      </c>
    </row>
    <row r="38" spans="1:23" s="1093" customFormat="1" ht="12" customHeight="1">
      <c r="A38" s="1132"/>
      <c r="B38" s="1142">
        <v>34</v>
      </c>
      <c r="C38" s="1143" t="s">
        <v>798</v>
      </c>
      <c r="D38" s="1206" t="s">
        <v>292</v>
      </c>
      <c r="E38" s="1206" t="s">
        <v>292</v>
      </c>
      <c r="F38" s="1206" t="s">
        <v>292</v>
      </c>
      <c r="G38" s="1206" t="s">
        <v>292</v>
      </c>
      <c r="H38" s="1206" t="s">
        <v>292</v>
      </c>
      <c r="I38" s="1206" t="s">
        <v>292</v>
      </c>
      <c r="J38" s="1206"/>
      <c r="K38" s="1206" t="s">
        <v>292</v>
      </c>
      <c r="L38" s="1206" t="s">
        <v>292</v>
      </c>
      <c r="M38" s="1206" t="s">
        <v>292</v>
      </c>
      <c r="N38" s="1206" t="s">
        <v>292</v>
      </c>
      <c r="O38" s="1206" t="s">
        <v>292</v>
      </c>
      <c r="P38" s="1206" t="s">
        <v>292</v>
      </c>
      <c r="Q38" s="1206"/>
      <c r="R38" s="1206" t="s">
        <v>292</v>
      </c>
      <c r="S38" s="1206" t="s">
        <v>292</v>
      </c>
      <c r="T38" s="1206" t="s">
        <v>292</v>
      </c>
      <c r="U38" s="1206" t="s">
        <v>292</v>
      </c>
      <c r="V38" s="1206" t="s">
        <v>292</v>
      </c>
      <c r="W38" s="1206" t="s">
        <v>292</v>
      </c>
    </row>
    <row r="39" spans="1:23" s="1093" customFormat="1" ht="12" customHeight="1" thickBot="1">
      <c r="A39" s="1132"/>
      <c r="B39" s="1146">
        <v>35</v>
      </c>
      <c r="C39" s="1147" t="s">
        <v>30</v>
      </c>
      <c r="D39" s="1165">
        <f>IF('受診者数'!D39=0,"-",IF('CPI3+4の数'!D39="-","-",'CPI3+4の数'!D39/'受診者数'!D39*100))</f>
        <v>36.206896551724135</v>
      </c>
      <c r="E39" s="1165">
        <f>IF('受診者数'!E39=0,"-",IF('CPI3+4の数'!E39="-","-",'CPI3+4の数'!E39/'受診者数'!E39*100))</f>
        <v>49.18032786885246</v>
      </c>
      <c r="F39" s="1165">
        <f>IF('受診者数'!F39=0,"-",IF('CPI3+4の数'!F39="-","-",'CPI3+4の数'!F39/'受診者数'!F39*100))</f>
        <v>55.09708737864077</v>
      </c>
      <c r="G39" s="1165">
        <f>IF('受診者数'!G39=0,"-",IF('CPI3+4の数'!G39="-","-",'CPI3+4の数'!G39/'受診者数'!G39*100))</f>
        <v>61.79039301310044</v>
      </c>
      <c r="H39" s="1165">
        <f>IF('受診者数'!H39=0,"-",IF('CPI3+4の数'!H39="-","-",'CPI3+4の数'!H39/'受診者数'!H39*100))</f>
        <v>49.14829659318637</v>
      </c>
      <c r="I39" s="1165">
        <f>IF('受診者数'!I39=0,"-",IF('CPI3+4の数'!I39="-","-",'CPI3+4の数'!I39/'受診者数'!I39*100))</f>
        <v>49.40152339499456</v>
      </c>
      <c r="J39" s="1165"/>
      <c r="K39" s="1165">
        <f>IF('受診者数'!K39=0,"-",IF('CPI3+4の数'!K39="-","-",'CPI3+4の数'!K39/'受診者数'!K39*100))</f>
        <v>42.73504273504273</v>
      </c>
      <c r="L39" s="1165">
        <f>IF('受診者数'!L39=0,"-",IF('CPI3+4の数'!L39="-","-",'CPI3+4の数'!L39/'受診者数'!L39*100))</f>
        <v>56.57894736842105</v>
      </c>
      <c r="M39" s="1165">
        <f>IF('受診者数'!M39=0,"-",IF('CPI3+4の数'!M39="-","-",'CPI3+4の数'!M39/'受診者数'!M39*100))</f>
        <v>59.055118110236215</v>
      </c>
      <c r="N39" s="1165">
        <f>IF('受診者数'!N39=0,"-",IF('CPI3+4の数'!N39="-","-",'CPI3+4の数'!N39/'受診者数'!N39*100))</f>
        <v>66.66666666666666</v>
      </c>
      <c r="O39" s="1165">
        <f>IF('受診者数'!O39=0,"-",IF('CPI3+4の数'!O39="-","-",'CPI3+4の数'!O39/'受診者数'!O39*100))</f>
        <v>55.07868383404863</v>
      </c>
      <c r="P39" s="1165">
        <f>IF('受診者数'!P39=0,"-",IF('CPI3+4の数'!P39="-","-",'CPI3+4の数'!P39/'受診者数'!P39*100))</f>
        <v>54.796747967479675</v>
      </c>
      <c r="Q39" s="1165"/>
      <c r="R39" s="1165">
        <f>IF('受診者数'!R39=0,"-",IF('CPI3+4の数'!R39="-","-",'CPI3+4の数'!R39/'受診者数'!R39*100))</f>
        <v>32.42574257425743</v>
      </c>
      <c r="S39" s="1165">
        <f>IF('受診者数'!S39=0,"-",IF('CPI3+4の数'!S39="-","-",'CPI3+4の数'!S39/'受診者数'!S39*100))</f>
        <v>45.83333333333333</v>
      </c>
      <c r="T39" s="1165">
        <f>IF('受診者数'!T39=0,"-",IF('CPI3+4の数'!T39="-","-",'CPI3+4の数'!T39/'受診者数'!T39*100))</f>
        <v>53.333333333333336</v>
      </c>
      <c r="U39" s="1165">
        <f>IF('受診者数'!U39=0,"-",IF('CPI3+4の数'!U39="-","-",'CPI3+4の数'!U39/'受診者数'!U39*100))</f>
        <v>58.45588235294118</v>
      </c>
      <c r="V39" s="1165">
        <f>IF('受診者数'!V39=0,"-",IF('CPI3+4の数'!V39="-","-",'CPI3+4の数'!V39/'受診者数'!V39*100))</f>
        <v>45.95219737856592</v>
      </c>
      <c r="W39" s="1165">
        <f>IF('受診者数'!W39=0,"-",IF('CPI3+4の数'!W39="-","-",'CPI3+4の数'!W39/'受診者数'!W39*100))</f>
        <v>46.68847097301717</v>
      </c>
    </row>
    <row r="40" spans="1:23" s="1093" customFormat="1" ht="20.25" customHeight="1" thickBot="1" thickTop="1">
      <c r="A40" s="1132"/>
      <c r="B40" s="1150"/>
      <c r="C40" s="1150" t="s">
        <v>799</v>
      </c>
      <c r="D40" s="1162">
        <f>(SUM('CPI3+4の数'!D$4:D$36)+'CPI3+4の数'!D39)/(SUM('受診者数'!D$4:D$36)-'受診者数'!D$20-'受診者数'!D$25+'受診者数'!D39)*100</f>
        <v>36.58536585365854</v>
      </c>
      <c r="E40" s="1162">
        <f>(SUM('CPI3+4の数'!E$4:E$36)+'CPI3+4の数'!E39)/(SUM('受診者数'!E$4:E$36)-'受診者数'!E$20-'受診者数'!E$25+'受診者数'!E39)*100</f>
        <v>43.24702589223233</v>
      </c>
      <c r="F40" s="1162">
        <f>(SUM('CPI3+4の数'!F$4:F$36)+'CPI3+4の数'!F39)/(SUM('受診者数'!F$4:F$36)-'受診者数'!F$20-'受診者数'!F$25+'受診者数'!F39)*100</f>
        <v>45.0814332247557</v>
      </c>
      <c r="G40" s="1162">
        <f>(SUM('CPI3+4の数'!G$4:G$36)+'CPI3+4の数'!G39)/(SUM('受診者数'!G$4:G$36)-'受診者数'!G$20-'受診者数'!G$25+'受診者数'!G39)*100</f>
        <v>48.40425531914894</v>
      </c>
      <c r="H40" s="1162">
        <f>(SUM('CPI3+4の数'!H$4:H$36)+'CPI3+4の数'!H39)/(SUM('受診者数'!H$4:H$36)-'受診者数'!H$20-'受診者数'!H$25+'受診者数'!H39)*100</f>
        <v>42.89313769082555</v>
      </c>
      <c r="I40" s="1162" t="s">
        <v>767</v>
      </c>
      <c r="J40" s="1162"/>
      <c r="K40" s="1162">
        <f>(SUM('CPI3+4の数'!K$4:K$36)+'CPI3+4の数'!K39)/(SUM('受診者数'!K$4:K$36)-'受診者数'!K$20-'受診者数'!K$25+'受診者数'!K39)*100</f>
        <v>40.37900874635568</v>
      </c>
      <c r="L40" s="1162">
        <f>(SUM('CPI3+4の数'!L$4:L$36)+'CPI3+4の数'!L39)/(SUM('受診者数'!L$4:L$36)-'受診者数'!L$20-'受診者数'!L$25+'受診者数'!L39)*100</f>
        <v>48.99497487437186</v>
      </c>
      <c r="M40" s="1162">
        <f>(SUM('CPI3+4の数'!M$4:M$36)+'CPI3+4の数'!M39)/(SUM('受診者数'!M$4:M$36)-'受診者数'!M$20-'受診者数'!M$25+'受診者数'!M39)*100</f>
        <v>53.45622119815668</v>
      </c>
      <c r="N40" s="1162">
        <f>(SUM('CPI3+4の数'!N$4:N$36)+'CPI3+4の数'!N39)/(SUM('受診者数'!N$4:N$36)-'受診者数'!N$20-'受診者数'!N$25+'受診者数'!N39)*100</f>
        <v>51.646706586826355</v>
      </c>
      <c r="O40" s="1162">
        <f>(SUM('CPI3+4の数'!O$4:O$36)+'CPI3+4の数'!O39)/(SUM('受診者数'!O$4:O$36)-'受診者数'!O$20-'受診者数'!O$25+'受診者数'!O39)*100</f>
        <v>47.987191216834404</v>
      </c>
      <c r="P40" s="1162" t="s">
        <v>767</v>
      </c>
      <c r="Q40" s="1162"/>
      <c r="R40" s="1162">
        <f>(SUM('CPI3+4の数'!R$4:R$36)+'CPI3+4の数'!R39)/(SUM('受診者数'!R$4:R$36)-'受診者数'!R$20-'受診者数'!R$25+'受診者数'!R39)*100</f>
        <v>34.73309608540925</v>
      </c>
      <c r="S40" s="1162">
        <f>(SUM('CPI3+4の数'!S$4:S$36)+'CPI3+4の数'!S39)/(SUM('受診者数'!S$4:S$36)-'受診者数'!S$20-'受診者数'!S$25+'受診者数'!S39)*100</f>
        <v>41.028128031037824</v>
      </c>
      <c r="T40" s="1162">
        <f>(SUM('CPI3+4の数'!T$4:T$36)+'CPI3+4の数'!T39)/(SUM('受診者数'!T$4:T$36)-'受診者数'!T$20-'受診者数'!T$25+'受診者数'!T39)*100</f>
        <v>41.78019981834696</v>
      </c>
      <c r="U40" s="1162">
        <f>(SUM('CPI3+4の数'!U$4:U$36)+'CPI3+4の数'!U39)/(SUM('受診者数'!U$4:U$36)-'受診者数'!U$20-'受診者数'!U$25+'受診者数'!U39)*100</f>
        <v>46.2890625</v>
      </c>
      <c r="V40" s="1162">
        <f>(SUM('CPI3+4の数'!V$4:V$36)+'CPI3+4の数'!V39)/(SUM('受診者数'!V$4:V$36)-'受診者数'!V$20-'受診者数'!V$25+'受診者数'!V39)*100</f>
        <v>40.4516553387415</v>
      </c>
      <c r="W40" s="1162"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spans="2:23" s="1108" customFormat="1" ht="11.25">
      <c r="B42" s="1108" t="s">
        <v>812</v>
      </c>
      <c r="D42" s="1111"/>
      <c r="E42" s="1111"/>
      <c r="F42" s="1111"/>
      <c r="G42" s="1111"/>
      <c r="H42" s="1111"/>
      <c r="I42" s="1111"/>
      <c r="J42" s="1111"/>
      <c r="K42" s="1110"/>
      <c r="L42" s="1110"/>
      <c r="M42" s="1110"/>
      <c r="N42" s="1110"/>
      <c r="O42" s="1110"/>
      <c r="P42" s="1110"/>
      <c r="Q42" s="1110"/>
      <c r="R42" s="1111"/>
      <c r="S42" s="1111"/>
      <c r="T42" s="1111"/>
      <c r="U42" s="1111"/>
      <c r="V42" s="1111"/>
      <c r="W42" s="1111"/>
    </row>
    <row r="43" spans="4:23" s="1118" customFormat="1" ht="11.25">
      <c r="D43" s="1188"/>
      <c r="E43" s="1188"/>
      <c r="F43" s="1188"/>
      <c r="G43" s="1188"/>
      <c r="H43" s="1188"/>
      <c r="I43" s="1188"/>
      <c r="J43" s="1188"/>
      <c r="K43" s="1189"/>
      <c r="L43" s="1189"/>
      <c r="M43" s="1189"/>
      <c r="N43" s="1189"/>
      <c r="O43" s="1189"/>
      <c r="P43" s="1189"/>
      <c r="Q43" s="1189"/>
      <c r="R43" s="1188"/>
      <c r="S43" s="1188"/>
      <c r="T43" s="1188"/>
      <c r="U43" s="1188"/>
      <c r="V43" s="1188"/>
      <c r="W43" s="1188"/>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sheetPr>
    <tabColor indexed="45"/>
  </sheetPr>
  <dimension ref="A1:CO167"/>
  <sheetViews>
    <sheetView zoomScale="75" zoomScaleNormal="75" zoomScaleSheetLayoutView="75" workbookViewId="0" topLeftCell="A1">
      <pane xSplit="2" ySplit="4" topLeftCell="C5"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3.625" style="19" customWidth="1"/>
    <col min="2" max="2" width="10.25390625" style="19" customWidth="1"/>
    <col min="3" max="9" width="2.875" style="19" customWidth="1"/>
    <col min="10" max="10" width="3.75390625" style="19" customWidth="1"/>
    <col min="11" max="12" width="2.75390625" style="19" customWidth="1"/>
    <col min="13" max="17" width="2.875" style="19" customWidth="1"/>
    <col min="18" max="21" width="2.75390625" style="19" customWidth="1"/>
    <col min="22" max="24" width="3.875" style="19" customWidth="1"/>
    <col min="25" max="25" width="2.875" style="19" customWidth="1"/>
    <col min="26" max="30" width="2.125" style="19" customWidth="1"/>
    <col min="31" max="52" width="3.625" style="19" customWidth="1"/>
    <col min="53" max="67" width="3.00390625" style="19" customWidth="1"/>
    <col min="68" max="69" width="3.00390625" style="208" customWidth="1"/>
    <col min="70" max="78" width="3.00390625" style="19" customWidth="1"/>
    <col min="79" max="80" width="4.125" style="19" customWidth="1"/>
    <col min="81" max="83" width="3.375" style="19" customWidth="1"/>
    <col min="84" max="91" width="3.00390625" style="19" customWidth="1"/>
    <col min="92" max="92" width="3.00390625" style="11" customWidth="1"/>
    <col min="93" max="93" width="4.25390625" style="11" customWidth="1"/>
    <col min="94" max="16384" width="9.00390625" style="19" customWidth="1"/>
  </cols>
  <sheetData>
    <row r="1" spans="2:93" s="71" customFormat="1" ht="21.75" customHeight="1">
      <c r="B1" s="177"/>
      <c r="C1" s="844" t="s">
        <v>721</v>
      </c>
      <c r="D1" s="177"/>
      <c r="E1" s="177"/>
      <c r="F1" s="177"/>
      <c r="G1" s="177"/>
      <c r="H1" s="177"/>
      <c r="I1" s="177"/>
      <c r="J1" s="177"/>
      <c r="K1" s="177"/>
      <c r="L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042"/>
      <c r="AR1" s="1042"/>
      <c r="AS1" s="1042"/>
      <c r="AT1" s="1042"/>
      <c r="AU1" s="1042"/>
      <c r="AV1" s="1042"/>
      <c r="AW1" s="1042"/>
      <c r="AX1" s="1042"/>
      <c r="AY1" s="1042"/>
      <c r="AZ1" s="177"/>
      <c r="BA1" s="177"/>
      <c r="BB1" s="177"/>
      <c r="BC1" s="177"/>
      <c r="BD1" s="177"/>
      <c r="BE1" s="177"/>
      <c r="BF1" s="177"/>
      <c r="BG1" s="177"/>
      <c r="BH1" s="177"/>
      <c r="BI1" s="177"/>
      <c r="BJ1" s="177"/>
      <c r="BK1" s="177"/>
      <c r="BL1" s="177"/>
      <c r="BM1" s="177"/>
      <c r="BN1" s="177"/>
      <c r="BO1" s="177"/>
      <c r="BP1" s="204"/>
      <c r="BQ1" s="204"/>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row>
    <row r="2" spans="1:93" s="544" customFormat="1" ht="24" customHeight="1">
      <c r="A2" s="1274" t="s">
        <v>548</v>
      </c>
      <c r="B2" s="1275"/>
      <c r="C2" s="1220" t="s">
        <v>127</v>
      </c>
      <c r="D2" s="1234"/>
      <c r="E2" s="1222"/>
      <c r="F2" s="1220" t="s">
        <v>126</v>
      </c>
      <c r="G2" s="1234"/>
      <c r="H2" s="1222"/>
      <c r="I2" s="1216" t="s">
        <v>128</v>
      </c>
      <c r="J2" s="1217"/>
      <c r="K2" s="1216" t="s">
        <v>644</v>
      </c>
      <c r="L2" s="1217"/>
      <c r="M2" s="1220" t="s">
        <v>129</v>
      </c>
      <c r="N2" s="1221"/>
      <c r="O2" s="1221"/>
      <c r="P2" s="1222"/>
      <c r="Q2" s="1228" t="s">
        <v>64</v>
      </c>
      <c r="R2" s="1229"/>
      <c r="S2" s="1229"/>
      <c r="T2" s="1229"/>
      <c r="U2" s="1229"/>
      <c r="V2" s="1216" t="s">
        <v>754</v>
      </c>
      <c r="W2" s="1271"/>
      <c r="X2" s="1272"/>
      <c r="Y2" s="1253" t="s">
        <v>755</v>
      </c>
      <c r="Z2" s="1254"/>
      <c r="AA2" s="1254"/>
      <c r="AB2" s="1254"/>
      <c r="AC2" s="1254"/>
      <c r="AD2" s="1255"/>
      <c r="AE2" s="1216" t="s">
        <v>645</v>
      </c>
      <c r="AF2" s="1233"/>
      <c r="AG2" s="1230" t="s">
        <v>63</v>
      </c>
      <c r="AH2" s="1229"/>
      <c r="AI2" s="1229"/>
      <c r="AJ2" s="1229"/>
      <c r="AK2" s="1231" t="s">
        <v>491</v>
      </c>
      <c r="AL2" s="1224"/>
      <c r="AM2" s="1224"/>
      <c r="AN2" s="1224"/>
      <c r="AO2" s="1224"/>
      <c r="AP2" s="1232"/>
      <c r="AQ2" s="1229" t="s">
        <v>667</v>
      </c>
      <c r="AR2" s="1229"/>
      <c r="AS2" s="1229"/>
      <c r="AT2" s="1229"/>
      <c r="AU2" s="1229"/>
      <c r="AV2" s="1061" t="s">
        <v>55</v>
      </c>
      <c r="AW2" s="1062"/>
      <c r="AX2" s="1054"/>
      <c r="AY2" s="1055" t="s">
        <v>56</v>
      </c>
      <c r="AZ2" s="1055" t="s">
        <v>53</v>
      </c>
      <c r="BA2" s="1223" t="s">
        <v>306</v>
      </c>
      <c r="BB2" s="1224"/>
      <c r="BC2" s="1224"/>
      <c r="BD2" s="1224"/>
      <c r="BE2" s="1224"/>
      <c r="BF2" s="1224"/>
      <c r="BG2" s="1225"/>
      <c r="BH2" s="1223" t="s">
        <v>152</v>
      </c>
      <c r="BI2" s="1224"/>
      <c r="BJ2" s="1224"/>
      <c r="BK2" s="1224"/>
      <c r="BL2" s="1224"/>
      <c r="BM2" s="1224"/>
      <c r="BN2" s="1225"/>
      <c r="BO2" s="1231" t="s">
        <v>313</v>
      </c>
      <c r="BP2" s="1224"/>
      <c r="BQ2" s="1273"/>
      <c r="BR2" s="1273"/>
      <c r="BS2" s="1273"/>
      <c r="BT2" s="1232"/>
      <c r="BU2" s="1226" t="s">
        <v>59</v>
      </c>
      <c r="BV2" s="1227"/>
      <c r="BW2" s="1227"/>
      <c r="BX2" s="1227"/>
      <c r="BY2" s="1227"/>
      <c r="BZ2" s="1227"/>
      <c r="CA2" s="1230" t="s">
        <v>114</v>
      </c>
      <c r="CB2" s="1229"/>
      <c r="CC2" s="1055" t="s">
        <v>416</v>
      </c>
      <c r="CD2" s="1285" t="s">
        <v>134</v>
      </c>
      <c r="CE2" s="1287" t="s">
        <v>135</v>
      </c>
      <c r="CF2" s="1284" t="s">
        <v>106</v>
      </c>
      <c r="CG2" s="1062"/>
      <c r="CH2" s="1062"/>
      <c r="CI2" s="1062"/>
      <c r="CJ2" s="1054"/>
      <c r="CK2" s="1061" t="s">
        <v>32</v>
      </c>
      <c r="CL2" s="1062"/>
      <c r="CM2" s="1054"/>
      <c r="CN2" s="533"/>
      <c r="CO2" s="533"/>
    </row>
    <row r="3" spans="1:93" s="544" customFormat="1" ht="23.25" customHeight="1">
      <c r="A3" s="1276"/>
      <c r="B3" s="1277"/>
      <c r="C3" s="1059" t="s">
        <v>123</v>
      </c>
      <c r="D3" s="1048" t="s">
        <v>124</v>
      </c>
      <c r="E3" s="1064" t="s">
        <v>153</v>
      </c>
      <c r="F3" s="1059" t="s">
        <v>123</v>
      </c>
      <c r="G3" s="1048" t="s">
        <v>125</v>
      </c>
      <c r="H3" s="1064" t="s">
        <v>153</v>
      </c>
      <c r="I3" s="1219" t="s">
        <v>121</v>
      </c>
      <c r="J3" s="1064" t="s">
        <v>122</v>
      </c>
      <c r="K3" s="1219" t="s">
        <v>119</v>
      </c>
      <c r="L3" s="1218" t="s">
        <v>120</v>
      </c>
      <c r="M3" s="1247" t="s">
        <v>130</v>
      </c>
      <c r="N3" s="1048" t="s">
        <v>131</v>
      </c>
      <c r="O3" s="1048" t="s">
        <v>132</v>
      </c>
      <c r="P3" s="1064" t="s">
        <v>489</v>
      </c>
      <c r="Q3" s="1045" t="s">
        <v>98</v>
      </c>
      <c r="R3" s="1212" t="s">
        <v>494</v>
      </c>
      <c r="S3" s="1213"/>
      <c r="T3" s="1213"/>
      <c r="U3" s="1214"/>
      <c r="V3" s="1059" t="s">
        <v>534</v>
      </c>
      <c r="W3" s="1048" t="s">
        <v>87</v>
      </c>
      <c r="X3" s="1064" t="s">
        <v>490</v>
      </c>
      <c r="Y3" s="1246" t="s">
        <v>109</v>
      </c>
      <c r="Z3" s="1250" t="s">
        <v>729</v>
      </c>
      <c r="AA3" s="1251"/>
      <c r="AB3" s="1251"/>
      <c r="AC3" s="1251"/>
      <c r="AD3" s="1252"/>
      <c r="AE3" s="1059" t="s">
        <v>646</v>
      </c>
      <c r="AF3" s="1064" t="s">
        <v>118</v>
      </c>
      <c r="AG3" s="1050" t="s">
        <v>34</v>
      </c>
      <c r="AH3" s="1051"/>
      <c r="AI3" s="1058" t="s">
        <v>33</v>
      </c>
      <c r="AJ3" s="1049"/>
      <c r="AK3" s="1059" t="s">
        <v>492</v>
      </c>
      <c r="AL3" s="1048" t="s">
        <v>519</v>
      </c>
      <c r="AM3" s="1064" t="s">
        <v>414</v>
      </c>
      <c r="AN3" s="1059" t="s">
        <v>38</v>
      </c>
      <c r="AO3" s="1048" t="s">
        <v>39</v>
      </c>
      <c r="AP3" s="1064" t="s">
        <v>40</v>
      </c>
      <c r="AQ3" s="1045" t="s">
        <v>98</v>
      </c>
      <c r="AR3" s="1212" t="s">
        <v>494</v>
      </c>
      <c r="AS3" s="1213"/>
      <c r="AT3" s="1213"/>
      <c r="AU3" s="1214"/>
      <c r="AV3" s="1237" t="s">
        <v>54</v>
      </c>
      <c r="AW3" s="1242" t="s">
        <v>526</v>
      </c>
      <c r="AX3" s="1240" t="s">
        <v>518</v>
      </c>
      <c r="AY3" s="1056"/>
      <c r="AZ3" s="1056"/>
      <c r="BA3" s="1059" t="s">
        <v>41</v>
      </c>
      <c r="BB3" s="1048" t="s">
        <v>42</v>
      </c>
      <c r="BC3" s="1048" t="s">
        <v>43</v>
      </c>
      <c r="BD3" s="1048" t="s">
        <v>44</v>
      </c>
      <c r="BE3" s="1048" t="s">
        <v>45</v>
      </c>
      <c r="BF3" s="1048" t="s">
        <v>46</v>
      </c>
      <c r="BG3" s="1064" t="s">
        <v>414</v>
      </c>
      <c r="BH3" s="1059" t="s">
        <v>41</v>
      </c>
      <c r="BI3" s="1048" t="s">
        <v>42</v>
      </c>
      <c r="BJ3" s="1048" t="s">
        <v>43</v>
      </c>
      <c r="BK3" s="1048" t="s">
        <v>44</v>
      </c>
      <c r="BL3" s="1048" t="s">
        <v>45</v>
      </c>
      <c r="BM3" s="1048" t="s">
        <v>46</v>
      </c>
      <c r="BN3" s="1064" t="s">
        <v>414</v>
      </c>
      <c r="BO3" s="1246" t="s">
        <v>98</v>
      </c>
      <c r="BP3" s="1282" t="s">
        <v>111</v>
      </c>
      <c r="BQ3" s="1281"/>
      <c r="BR3" s="1052" t="s">
        <v>110</v>
      </c>
      <c r="BS3" s="1280"/>
      <c r="BT3" s="1281"/>
      <c r="BU3" s="1052" t="s">
        <v>51</v>
      </c>
      <c r="BV3" s="1053"/>
      <c r="BW3" s="1047"/>
      <c r="BX3" s="1052" t="s">
        <v>52</v>
      </c>
      <c r="BY3" s="1053"/>
      <c r="BZ3" s="1047"/>
      <c r="CA3" s="1289" t="s">
        <v>47</v>
      </c>
      <c r="CB3" s="1291" t="s">
        <v>58</v>
      </c>
      <c r="CC3" s="1056"/>
      <c r="CD3" s="1286"/>
      <c r="CE3" s="1288"/>
      <c r="CF3" s="1050" t="s">
        <v>312</v>
      </c>
      <c r="CG3" s="1051"/>
      <c r="CH3" s="1052" t="s">
        <v>115</v>
      </c>
      <c r="CI3" s="1280"/>
      <c r="CJ3" s="1047"/>
      <c r="CK3" s="1059" t="s">
        <v>293</v>
      </c>
      <c r="CL3" s="1235" t="s">
        <v>48</v>
      </c>
      <c r="CM3" s="1244" t="s">
        <v>49</v>
      </c>
      <c r="CN3" s="534"/>
      <c r="CO3" s="534"/>
    </row>
    <row r="4" spans="1:93" s="544" customFormat="1" ht="136.5" customHeight="1">
      <c r="A4" s="1278"/>
      <c r="B4" s="1279"/>
      <c r="C4" s="1060"/>
      <c r="D4" s="1249"/>
      <c r="E4" s="1065"/>
      <c r="F4" s="1060"/>
      <c r="G4" s="1249"/>
      <c r="H4" s="1065"/>
      <c r="I4" s="1060"/>
      <c r="J4" s="1215"/>
      <c r="K4" s="1060"/>
      <c r="L4" s="1065"/>
      <c r="M4" s="1248"/>
      <c r="N4" s="1249"/>
      <c r="O4" s="1249"/>
      <c r="P4" s="1065"/>
      <c r="Q4" s="1211"/>
      <c r="R4" s="538" t="s">
        <v>417</v>
      </c>
      <c r="S4" s="535" t="s">
        <v>493</v>
      </c>
      <c r="T4" s="535" t="s">
        <v>154</v>
      </c>
      <c r="U4" s="537" t="s">
        <v>489</v>
      </c>
      <c r="V4" s="1060"/>
      <c r="W4" s="1046"/>
      <c r="X4" s="1065"/>
      <c r="Y4" s="1211"/>
      <c r="Z4" s="540" t="s">
        <v>155</v>
      </c>
      <c r="AA4" s="539" t="s">
        <v>133</v>
      </c>
      <c r="AB4" s="539" t="s">
        <v>159</v>
      </c>
      <c r="AC4" s="539" t="s">
        <v>409</v>
      </c>
      <c r="AD4" s="842" t="s">
        <v>88</v>
      </c>
      <c r="AE4" s="1060"/>
      <c r="AF4" s="1065"/>
      <c r="AG4" s="541" t="s">
        <v>35</v>
      </c>
      <c r="AH4" s="537" t="s">
        <v>36</v>
      </c>
      <c r="AI4" s="541" t="s">
        <v>50</v>
      </c>
      <c r="AJ4" s="537" t="s">
        <v>37</v>
      </c>
      <c r="AK4" s="1060"/>
      <c r="AL4" s="1046"/>
      <c r="AM4" s="1065"/>
      <c r="AN4" s="1060"/>
      <c r="AO4" s="1046"/>
      <c r="AP4" s="1065"/>
      <c r="AQ4" s="1211"/>
      <c r="AR4" s="538" t="s">
        <v>417</v>
      </c>
      <c r="AS4" s="535" t="s">
        <v>500</v>
      </c>
      <c r="AT4" s="535" t="s">
        <v>501</v>
      </c>
      <c r="AU4" s="537" t="s">
        <v>489</v>
      </c>
      <c r="AV4" s="1238"/>
      <c r="AW4" s="1243"/>
      <c r="AX4" s="1241"/>
      <c r="AY4" s="1057"/>
      <c r="AZ4" s="1057"/>
      <c r="BA4" s="1060"/>
      <c r="BB4" s="1046"/>
      <c r="BC4" s="1046"/>
      <c r="BD4" s="1046"/>
      <c r="BE4" s="1046"/>
      <c r="BF4" s="1046"/>
      <c r="BG4" s="1065"/>
      <c r="BH4" s="1060"/>
      <c r="BI4" s="1046"/>
      <c r="BJ4" s="1046"/>
      <c r="BK4" s="1046"/>
      <c r="BL4" s="1046"/>
      <c r="BM4" s="1046"/>
      <c r="BN4" s="1065"/>
      <c r="BO4" s="1283"/>
      <c r="BP4" s="538" t="s">
        <v>306</v>
      </c>
      <c r="BQ4" s="537" t="s">
        <v>152</v>
      </c>
      <c r="BR4" s="541" t="s">
        <v>112</v>
      </c>
      <c r="BS4" s="535" t="s">
        <v>113</v>
      </c>
      <c r="BT4" s="537" t="s">
        <v>489</v>
      </c>
      <c r="BU4" s="541" t="s">
        <v>99</v>
      </c>
      <c r="BV4" s="535" t="s">
        <v>100</v>
      </c>
      <c r="BW4" s="537" t="s">
        <v>101</v>
      </c>
      <c r="BX4" s="541" t="s">
        <v>102</v>
      </c>
      <c r="BY4" s="539" t="s">
        <v>103</v>
      </c>
      <c r="BZ4" s="536" t="s">
        <v>489</v>
      </c>
      <c r="CA4" s="1290"/>
      <c r="CB4" s="1292"/>
      <c r="CC4" s="1057"/>
      <c r="CD4" s="1060"/>
      <c r="CE4" s="1065"/>
      <c r="CF4" s="542" t="s">
        <v>107</v>
      </c>
      <c r="CG4" s="543" t="s">
        <v>108</v>
      </c>
      <c r="CH4" s="541" t="s">
        <v>116</v>
      </c>
      <c r="CI4" s="535" t="s">
        <v>105</v>
      </c>
      <c r="CJ4" s="537" t="s">
        <v>100</v>
      </c>
      <c r="CK4" s="1239"/>
      <c r="CL4" s="1236"/>
      <c r="CM4" s="1245"/>
      <c r="CN4" s="534"/>
      <c r="CO4" s="534"/>
    </row>
    <row r="5" spans="1:93" s="544" customFormat="1" ht="16.5" customHeight="1">
      <c r="A5" s="1261" t="s">
        <v>426</v>
      </c>
      <c r="B5" s="545" t="s">
        <v>434</v>
      </c>
      <c r="C5" s="546">
        <v>1</v>
      </c>
      <c r="D5" s="547" t="s">
        <v>139</v>
      </c>
      <c r="E5" s="548">
        <v>1</v>
      </c>
      <c r="F5" s="549">
        <v>1</v>
      </c>
      <c r="G5" s="547" t="s">
        <v>139</v>
      </c>
      <c r="H5" s="548">
        <v>1</v>
      </c>
      <c r="I5" s="549" t="s">
        <v>324</v>
      </c>
      <c r="J5" s="693" t="s">
        <v>669</v>
      </c>
      <c r="K5" s="546" t="s">
        <v>139</v>
      </c>
      <c r="L5" s="550"/>
      <c r="M5" s="551" t="s">
        <v>139</v>
      </c>
      <c r="N5" s="552"/>
      <c r="O5" s="552" t="s">
        <v>139</v>
      </c>
      <c r="P5" s="553"/>
      <c r="Q5" s="554" t="s">
        <v>139</v>
      </c>
      <c r="R5" s="555" t="s">
        <v>139</v>
      </c>
      <c r="S5" s="556" t="s">
        <v>139</v>
      </c>
      <c r="T5" s="556" t="s">
        <v>139</v>
      </c>
      <c r="U5" s="557"/>
      <c r="V5" s="546"/>
      <c r="W5" s="552" t="s">
        <v>139</v>
      </c>
      <c r="X5" s="550"/>
      <c r="Y5" s="558" t="s">
        <v>139</v>
      </c>
      <c r="Z5" s="559"/>
      <c r="AA5" s="552"/>
      <c r="AB5" s="552"/>
      <c r="AC5" s="552"/>
      <c r="AD5" s="550"/>
      <c r="AE5" s="546" t="s">
        <v>139</v>
      </c>
      <c r="AF5" s="693" t="s">
        <v>670</v>
      </c>
      <c r="AG5" s="546" t="s">
        <v>139</v>
      </c>
      <c r="AH5" s="550"/>
      <c r="AI5" s="546">
        <v>2</v>
      </c>
      <c r="AJ5" s="550">
        <v>1</v>
      </c>
      <c r="AK5" s="546"/>
      <c r="AL5" s="552" t="s">
        <v>139</v>
      </c>
      <c r="AM5" s="550"/>
      <c r="AN5" s="546"/>
      <c r="AO5" s="552"/>
      <c r="AP5" s="550"/>
      <c r="AQ5" s="558" t="s">
        <v>139</v>
      </c>
      <c r="AR5" s="555" t="s">
        <v>139</v>
      </c>
      <c r="AS5" s="556" t="s">
        <v>139</v>
      </c>
      <c r="AT5" s="556"/>
      <c r="AU5" s="557"/>
      <c r="AV5" s="546"/>
      <c r="AW5" s="552" t="s">
        <v>139</v>
      </c>
      <c r="AX5" s="550"/>
      <c r="AY5" s="560"/>
      <c r="AZ5" s="600" t="s">
        <v>139</v>
      </c>
      <c r="BA5" s="713"/>
      <c r="BB5" s="714"/>
      <c r="BC5" s="714"/>
      <c r="BD5" s="714"/>
      <c r="BE5" s="714"/>
      <c r="BF5" s="714"/>
      <c r="BG5" s="693"/>
      <c r="BH5" s="593"/>
      <c r="BI5" s="552"/>
      <c r="BJ5" s="552"/>
      <c r="BK5" s="552"/>
      <c r="BL5" s="552"/>
      <c r="BM5" s="552"/>
      <c r="BN5" s="550"/>
      <c r="BO5" s="715" t="s">
        <v>647</v>
      </c>
      <c r="BP5" s="716">
        <v>0</v>
      </c>
      <c r="BQ5" s="717"/>
      <c r="BR5" s="718" t="s">
        <v>647</v>
      </c>
      <c r="BS5" s="719"/>
      <c r="BT5" s="699"/>
      <c r="BU5" s="718"/>
      <c r="BV5" s="719"/>
      <c r="BW5" s="699" t="s">
        <v>647</v>
      </c>
      <c r="BX5" s="718"/>
      <c r="BY5" s="719"/>
      <c r="BZ5" s="699"/>
      <c r="CA5" s="720"/>
      <c r="CB5" s="721"/>
      <c r="CC5" s="722" t="s">
        <v>139</v>
      </c>
      <c r="CD5" s="718" t="s">
        <v>139</v>
      </c>
      <c r="CE5" s="699"/>
      <c r="CF5" s="713"/>
      <c r="CG5" s="723"/>
      <c r="CH5" s="713"/>
      <c r="CI5" s="714"/>
      <c r="CJ5" s="693"/>
      <c r="CK5" s="713"/>
      <c r="CL5" s="714" t="s">
        <v>139</v>
      </c>
      <c r="CM5" s="693"/>
      <c r="CN5" s="565"/>
      <c r="CO5" s="565"/>
    </row>
    <row r="6" spans="1:93" s="544" customFormat="1" ht="16.5" customHeight="1">
      <c r="A6" s="1261"/>
      <c r="B6" s="568" t="s">
        <v>435</v>
      </c>
      <c r="C6" s="569"/>
      <c r="D6" s="570"/>
      <c r="E6" s="571"/>
      <c r="F6" s="569"/>
      <c r="G6" s="570"/>
      <c r="H6" s="571"/>
      <c r="I6" s="569"/>
      <c r="J6" s="694"/>
      <c r="K6" s="569" t="s">
        <v>139</v>
      </c>
      <c r="L6" s="571"/>
      <c r="M6" s="572" t="s">
        <v>139</v>
      </c>
      <c r="N6" s="570"/>
      <c r="O6" s="570"/>
      <c r="P6" s="573"/>
      <c r="Q6" s="574" t="s">
        <v>139</v>
      </c>
      <c r="R6" s="575" t="s">
        <v>139</v>
      </c>
      <c r="S6" s="570" t="s">
        <v>139</v>
      </c>
      <c r="T6" s="570" t="s">
        <v>139</v>
      </c>
      <c r="U6" s="571"/>
      <c r="V6" s="569" t="s">
        <v>139</v>
      </c>
      <c r="W6" s="570" t="s">
        <v>139</v>
      </c>
      <c r="X6" s="571"/>
      <c r="Y6" s="574" t="s">
        <v>139</v>
      </c>
      <c r="Z6" s="575"/>
      <c r="AA6" s="570"/>
      <c r="AB6" s="570"/>
      <c r="AC6" s="570" t="s">
        <v>139</v>
      </c>
      <c r="AD6" s="571"/>
      <c r="AE6" s="569" t="s">
        <v>139</v>
      </c>
      <c r="AF6" s="694" t="s">
        <v>648</v>
      </c>
      <c r="AG6" s="569"/>
      <c r="AH6" s="571" t="s">
        <v>139</v>
      </c>
      <c r="AI6" s="569">
        <v>12</v>
      </c>
      <c r="AJ6" s="571"/>
      <c r="AK6" s="569"/>
      <c r="AL6" s="570" t="s">
        <v>139</v>
      </c>
      <c r="AM6" s="571"/>
      <c r="AN6" s="569"/>
      <c r="AO6" s="570"/>
      <c r="AP6" s="571"/>
      <c r="AQ6" s="574" t="s">
        <v>139</v>
      </c>
      <c r="AR6" s="575" t="s">
        <v>139</v>
      </c>
      <c r="AS6" s="570" t="s">
        <v>139</v>
      </c>
      <c r="AT6" s="570"/>
      <c r="AU6" s="571"/>
      <c r="AV6" s="546"/>
      <c r="AW6" s="552" t="s">
        <v>139</v>
      </c>
      <c r="AX6" s="550"/>
      <c r="AY6" s="560" t="s">
        <v>139</v>
      </c>
      <c r="AZ6" s="560"/>
      <c r="BA6" s="724"/>
      <c r="BB6" s="725"/>
      <c r="BC6" s="725"/>
      <c r="BD6" s="725"/>
      <c r="BE6" s="725"/>
      <c r="BF6" s="725"/>
      <c r="BG6" s="694"/>
      <c r="BH6" s="569"/>
      <c r="BI6" s="570"/>
      <c r="BJ6" s="570"/>
      <c r="BK6" s="570"/>
      <c r="BL6" s="570"/>
      <c r="BM6" s="570"/>
      <c r="BN6" s="571"/>
      <c r="BO6" s="726"/>
      <c r="BP6" s="727"/>
      <c r="BQ6" s="728"/>
      <c r="BR6" s="724"/>
      <c r="BS6" s="725"/>
      <c r="BT6" s="694"/>
      <c r="BU6" s="724"/>
      <c r="BV6" s="725"/>
      <c r="BW6" s="694"/>
      <c r="BX6" s="724"/>
      <c r="BY6" s="725"/>
      <c r="BZ6" s="694"/>
      <c r="CA6" s="729">
        <v>10</v>
      </c>
      <c r="CB6" s="730"/>
      <c r="CC6" s="731"/>
      <c r="CD6" s="724"/>
      <c r="CE6" s="694"/>
      <c r="CF6" s="724"/>
      <c r="CG6" s="732"/>
      <c r="CH6" s="724"/>
      <c r="CI6" s="725"/>
      <c r="CJ6" s="694"/>
      <c r="CK6" s="724"/>
      <c r="CL6" s="714" t="s">
        <v>139</v>
      </c>
      <c r="CM6" s="693"/>
      <c r="CN6" s="565"/>
      <c r="CO6" s="565"/>
    </row>
    <row r="7" spans="1:93" s="544" customFormat="1" ht="16.5" customHeight="1">
      <c r="A7" s="1261"/>
      <c r="B7" s="568" t="s">
        <v>436</v>
      </c>
      <c r="C7" s="569"/>
      <c r="D7" s="570"/>
      <c r="E7" s="571"/>
      <c r="F7" s="569"/>
      <c r="G7" s="570"/>
      <c r="H7" s="571"/>
      <c r="I7" s="569"/>
      <c r="J7" s="694"/>
      <c r="K7" s="569" t="s">
        <v>139</v>
      </c>
      <c r="L7" s="571"/>
      <c r="M7" s="572" t="s">
        <v>139</v>
      </c>
      <c r="N7" s="570"/>
      <c r="O7" s="570"/>
      <c r="P7" s="573"/>
      <c r="Q7" s="574" t="s">
        <v>139</v>
      </c>
      <c r="R7" s="575" t="s">
        <v>139</v>
      </c>
      <c r="S7" s="570" t="s">
        <v>139</v>
      </c>
      <c r="T7" s="570" t="s">
        <v>139</v>
      </c>
      <c r="U7" s="571"/>
      <c r="V7" s="569"/>
      <c r="W7" s="570"/>
      <c r="X7" s="571"/>
      <c r="Y7" s="574" t="s">
        <v>139</v>
      </c>
      <c r="Z7" s="575"/>
      <c r="AA7" s="570"/>
      <c r="AB7" s="570" t="s">
        <v>139</v>
      </c>
      <c r="AC7" s="570" t="s">
        <v>139</v>
      </c>
      <c r="AD7" s="571"/>
      <c r="AE7" s="569" t="s">
        <v>139</v>
      </c>
      <c r="AF7" s="694" t="s">
        <v>649</v>
      </c>
      <c r="AG7" s="569"/>
      <c r="AH7" s="571"/>
      <c r="AI7" s="569">
        <v>1</v>
      </c>
      <c r="AJ7" s="571"/>
      <c r="AK7" s="569"/>
      <c r="AL7" s="570" t="s">
        <v>139</v>
      </c>
      <c r="AM7" s="571"/>
      <c r="AN7" s="569"/>
      <c r="AO7" s="570"/>
      <c r="AP7" s="571"/>
      <c r="AQ7" s="574" t="s">
        <v>139</v>
      </c>
      <c r="AR7" s="575" t="s">
        <v>139</v>
      </c>
      <c r="AS7" s="570"/>
      <c r="AT7" s="570"/>
      <c r="AU7" s="571"/>
      <c r="AV7" s="546"/>
      <c r="AW7" s="552" t="s">
        <v>139</v>
      </c>
      <c r="AX7" s="550"/>
      <c r="AY7" s="560"/>
      <c r="AZ7" s="560" t="s">
        <v>139</v>
      </c>
      <c r="BA7" s="724"/>
      <c r="BB7" s="725"/>
      <c r="BC7" s="725"/>
      <c r="BD7" s="725"/>
      <c r="BE7" s="725"/>
      <c r="BF7" s="725"/>
      <c r="BG7" s="694"/>
      <c r="BH7" s="569"/>
      <c r="BI7" s="570"/>
      <c r="BJ7" s="570"/>
      <c r="BK7" s="570"/>
      <c r="BL7" s="570"/>
      <c r="BM7" s="570"/>
      <c r="BN7" s="571"/>
      <c r="BO7" s="726"/>
      <c r="BP7" s="727"/>
      <c r="BQ7" s="728"/>
      <c r="BR7" s="724"/>
      <c r="BS7" s="725"/>
      <c r="BT7" s="694"/>
      <c r="BU7" s="724"/>
      <c r="BV7" s="714"/>
      <c r="BW7" s="693" t="s">
        <v>341</v>
      </c>
      <c r="BX7" s="713"/>
      <c r="BY7" s="714" t="s">
        <v>650</v>
      </c>
      <c r="BZ7" s="693"/>
      <c r="CA7" s="720">
        <v>20</v>
      </c>
      <c r="CB7" s="721">
        <v>163</v>
      </c>
      <c r="CC7" s="731"/>
      <c r="CD7" s="724"/>
      <c r="CE7" s="694"/>
      <c r="CF7" s="724"/>
      <c r="CG7" s="732"/>
      <c r="CH7" s="724"/>
      <c r="CI7" s="725"/>
      <c r="CJ7" s="694"/>
      <c r="CK7" s="724" t="s">
        <v>139</v>
      </c>
      <c r="CL7" s="714"/>
      <c r="CM7" s="693" t="s">
        <v>139</v>
      </c>
      <c r="CN7" s="565"/>
      <c r="CO7" s="565"/>
    </row>
    <row r="8" spans="1:93" s="544" customFormat="1" ht="16.5" customHeight="1">
      <c r="A8" s="1261"/>
      <c r="B8" s="568" t="s">
        <v>437</v>
      </c>
      <c r="C8" s="569"/>
      <c r="D8" s="570"/>
      <c r="E8" s="571"/>
      <c r="F8" s="569">
        <v>1</v>
      </c>
      <c r="G8" s="570"/>
      <c r="H8" s="571">
        <v>0</v>
      </c>
      <c r="I8" s="569" t="s">
        <v>139</v>
      </c>
      <c r="J8" s="694" t="s">
        <v>337</v>
      </c>
      <c r="K8" s="569" t="s">
        <v>139</v>
      </c>
      <c r="L8" s="571" t="s">
        <v>139</v>
      </c>
      <c r="M8" s="572" t="s">
        <v>139</v>
      </c>
      <c r="N8" s="570"/>
      <c r="O8" s="570"/>
      <c r="P8" s="573"/>
      <c r="Q8" s="574" t="s">
        <v>139</v>
      </c>
      <c r="R8" s="575" t="s">
        <v>139</v>
      </c>
      <c r="S8" s="570" t="s">
        <v>139</v>
      </c>
      <c r="T8" s="570" t="s">
        <v>139</v>
      </c>
      <c r="U8" s="571"/>
      <c r="V8" s="569"/>
      <c r="W8" s="570" t="s">
        <v>139</v>
      </c>
      <c r="X8" s="571"/>
      <c r="Y8" s="580" t="s">
        <v>139</v>
      </c>
      <c r="Z8" s="581"/>
      <c r="AA8" s="582"/>
      <c r="AB8" s="582"/>
      <c r="AC8" s="582"/>
      <c r="AD8" s="583" t="s">
        <v>139</v>
      </c>
      <c r="AE8" s="584" t="s">
        <v>139</v>
      </c>
      <c r="AF8" s="695" t="s">
        <v>337</v>
      </c>
      <c r="AG8" s="569" t="s">
        <v>139</v>
      </c>
      <c r="AH8" s="571"/>
      <c r="AI8" s="569">
        <v>1</v>
      </c>
      <c r="AJ8" s="571">
        <v>1</v>
      </c>
      <c r="AK8" s="569" t="s">
        <v>139</v>
      </c>
      <c r="AL8" s="570"/>
      <c r="AM8" s="571" t="s">
        <v>139</v>
      </c>
      <c r="AN8" s="569" t="s">
        <v>139</v>
      </c>
      <c r="AO8" s="570"/>
      <c r="AP8" s="571"/>
      <c r="AQ8" s="574" t="s">
        <v>139</v>
      </c>
      <c r="AR8" s="575" t="s">
        <v>139</v>
      </c>
      <c r="AS8" s="570" t="s">
        <v>139</v>
      </c>
      <c r="AT8" s="570"/>
      <c r="AU8" s="571"/>
      <c r="AV8" s="569"/>
      <c r="AW8" s="570"/>
      <c r="AX8" s="571" t="s">
        <v>139</v>
      </c>
      <c r="AY8" s="576" t="s">
        <v>139</v>
      </c>
      <c r="AZ8" s="576" t="s">
        <v>139</v>
      </c>
      <c r="BA8" s="724"/>
      <c r="BB8" s="725"/>
      <c r="BC8" s="725"/>
      <c r="BD8" s="725"/>
      <c r="BE8" s="725"/>
      <c r="BF8" s="725"/>
      <c r="BG8" s="694"/>
      <c r="BH8" s="569"/>
      <c r="BI8" s="570"/>
      <c r="BJ8" s="570"/>
      <c r="BK8" s="570"/>
      <c r="BL8" s="570"/>
      <c r="BM8" s="570"/>
      <c r="BN8" s="571"/>
      <c r="BO8" s="726"/>
      <c r="BP8" s="727"/>
      <c r="BQ8" s="728"/>
      <c r="BR8" s="724"/>
      <c r="BS8" s="725"/>
      <c r="BT8" s="694"/>
      <c r="BU8" s="724"/>
      <c r="BV8" s="725"/>
      <c r="BW8" s="694"/>
      <c r="BX8" s="724"/>
      <c r="BY8" s="725"/>
      <c r="BZ8" s="694"/>
      <c r="CA8" s="729">
        <v>12</v>
      </c>
      <c r="CB8" s="730">
        <v>115</v>
      </c>
      <c r="CC8" s="731"/>
      <c r="CD8" s="724"/>
      <c r="CE8" s="694"/>
      <c r="CF8" s="724"/>
      <c r="CG8" s="732"/>
      <c r="CH8" s="724"/>
      <c r="CI8" s="725"/>
      <c r="CJ8" s="694"/>
      <c r="CK8" s="724" t="s">
        <v>139</v>
      </c>
      <c r="CL8" s="725"/>
      <c r="CM8" s="694" t="s">
        <v>139</v>
      </c>
      <c r="CN8" s="565"/>
      <c r="CO8" s="565"/>
    </row>
    <row r="9" spans="1:93" s="544" customFormat="1" ht="16.5" customHeight="1">
      <c r="A9" s="1261"/>
      <c r="B9" s="568" t="s">
        <v>438</v>
      </c>
      <c r="C9" s="569"/>
      <c r="D9" s="570" t="s">
        <v>139</v>
      </c>
      <c r="E9" s="571">
        <v>1</v>
      </c>
      <c r="F9" s="569"/>
      <c r="G9" s="570"/>
      <c r="H9" s="571"/>
      <c r="I9" s="569" t="s">
        <v>139</v>
      </c>
      <c r="J9" s="694" t="s">
        <v>327</v>
      </c>
      <c r="K9" s="569" t="s">
        <v>139</v>
      </c>
      <c r="L9" s="571" t="s">
        <v>139</v>
      </c>
      <c r="M9" s="572" t="s">
        <v>139</v>
      </c>
      <c r="N9" s="570"/>
      <c r="O9" s="570"/>
      <c r="P9" s="573"/>
      <c r="Q9" s="574" t="s">
        <v>139</v>
      </c>
      <c r="R9" s="575" t="s">
        <v>139</v>
      </c>
      <c r="S9" s="570" t="s">
        <v>139</v>
      </c>
      <c r="T9" s="570" t="s">
        <v>139</v>
      </c>
      <c r="U9" s="571"/>
      <c r="V9" s="569"/>
      <c r="W9" s="570" t="s">
        <v>139</v>
      </c>
      <c r="X9" s="571" t="s">
        <v>139</v>
      </c>
      <c r="Y9" s="574" t="s">
        <v>139</v>
      </c>
      <c r="Z9" s="581"/>
      <c r="AA9" s="582"/>
      <c r="AB9" s="582"/>
      <c r="AC9" s="582"/>
      <c r="AD9" s="583" t="s">
        <v>139</v>
      </c>
      <c r="AE9" s="584"/>
      <c r="AF9" s="695"/>
      <c r="AG9" s="569"/>
      <c r="AH9" s="571" t="s">
        <v>139</v>
      </c>
      <c r="AI9" s="569">
        <v>1</v>
      </c>
      <c r="AJ9" s="571"/>
      <c r="AK9" s="569"/>
      <c r="AL9" s="570" t="s">
        <v>139</v>
      </c>
      <c r="AM9" s="571" t="s">
        <v>139</v>
      </c>
      <c r="AN9" s="569" t="s">
        <v>139</v>
      </c>
      <c r="AO9" s="570"/>
      <c r="AP9" s="571"/>
      <c r="AQ9" s="574" t="s">
        <v>139</v>
      </c>
      <c r="AR9" s="575" t="s">
        <v>139</v>
      </c>
      <c r="AS9" s="570" t="s">
        <v>139</v>
      </c>
      <c r="AT9" s="570"/>
      <c r="AU9" s="571"/>
      <c r="AV9" s="569" t="s">
        <v>139</v>
      </c>
      <c r="AW9" s="570"/>
      <c r="AX9" s="571"/>
      <c r="AY9" s="576" t="s">
        <v>139</v>
      </c>
      <c r="AZ9" s="576"/>
      <c r="BA9" s="724"/>
      <c r="BB9" s="725"/>
      <c r="BC9" s="725"/>
      <c r="BD9" s="725"/>
      <c r="BE9" s="725"/>
      <c r="BF9" s="725"/>
      <c r="BG9" s="694"/>
      <c r="BH9" s="569"/>
      <c r="BI9" s="570"/>
      <c r="BJ9" s="570"/>
      <c r="BK9" s="570"/>
      <c r="BL9" s="570"/>
      <c r="BM9" s="570"/>
      <c r="BN9" s="571"/>
      <c r="BO9" s="726"/>
      <c r="BP9" s="727"/>
      <c r="BQ9" s="728"/>
      <c r="BR9" s="724"/>
      <c r="BS9" s="725"/>
      <c r="BT9" s="694"/>
      <c r="BU9" s="724"/>
      <c r="BV9" s="725"/>
      <c r="BW9" s="694"/>
      <c r="BX9" s="724"/>
      <c r="BY9" s="725"/>
      <c r="BZ9" s="694"/>
      <c r="CA9" s="729">
        <v>5</v>
      </c>
      <c r="CB9" s="730">
        <v>1</v>
      </c>
      <c r="CC9" s="731"/>
      <c r="CD9" s="724"/>
      <c r="CE9" s="694"/>
      <c r="CF9" s="724"/>
      <c r="CG9" s="732"/>
      <c r="CH9" s="724"/>
      <c r="CI9" s="725"/>
      <c r="CJ9" s="694"/>
      <c r="CK9" s="724" t="s">
        <v>139</v>
      </c>
      <c r="CL9" s="725"/>
      <c r="CM9" s="694"/>
      <c r="CN9" s="565"/>
      <c r="CO9" s="565"/>
    </row>
    <row r="10" spans="1:93" s="544" customFormat="1" ht="16.5" customHeight="1">
      <c r="A10" s="1262"/>
      <c r="B10" s="585" t="s">
        <v>439</v>
      </c>
      <c r="C10" s="584"/>
      <c r="D10" s="582"/>
      <c r="E10" s="583"/>
      <c r="F10" s="584"/>
      <c r="G10" s="582"/>
      <c r="H10" s="583"/>
      <c r="I10" s="584" t="s">
        <v>139</v>
      </c>
      <c r="J10" s="695" t="s">
        <v>329</v>
      </c>
      <c r="K10" s="584" t="s">
        <v>139</v>
      </c>
      <c r="L10" s="583" t="s">
        <v>139</v>
      </c>
      <c r="M10" s="586"/>
      <c r="N10" s="582"/>
      <c r="O10" s="582"/>
      <c r="P10" s="587"/>
      <c r="Q10" s="580" t="s">
        <v>139</v>
      </c>
      <c r="R10" s="581" t="s">
        <v>139</v>
      </c>
      <c r="S10" s="582" t="s">
        <v>139</v>
      </c>
      <c r="T10" s="582" t="s">
        <v>139</v>
      </c>
      <c r="U10" s="583" t="s">
        <v>139</v>
      </c>
      <c r="V10" s="584" t="s">
        <v>139</v>
      </c>
      <c r="W10" s="582" t="s">
        <v>139</v>
      </c>
      <c r="X10" s="583" t="s">
        <v>139</v>
      </c>
      <c r="Y10" s="580" t="s">
        <v>139</v>
      </c>
      <c r="Z10" s="581"/>
      <c r="AA10" s="582"/>
      <c r="AB10" s="582"/>
      <c r="AC10" s="582"/>
      <c r="AD10" s="583" t="s">
        <v>139</v>
      </c>
      <c r="AE10" s="584" t="s">
        <v>139</v>
      </c>
      <c r="AF10" s="695" t="s">
        <v>651</v>
      </c>
      <c r="AG10" s="584"/>
      <c r="AH10" s="583" t="s">
        <v>139</v>
      </c>
      <c r="AI10" s="584"/>
      <c r="AJ10" s="583"/>
      <c r="AK10" s="584"/>
      <c r="AL10" s="582" t="s">
        <v>139</v>
      </c>
      <c r="AM10" s="583"/>
      <c r="AN10" s="584"/>
      <c r="AO10" s="582"/>
      <c r="AP10" s="583"/>
      <c r="AQ10" s="580" t="s">
        <v>139</v>
      </c>
      <c r="AR10" s="581" t="s">
        <v>139</v>
      </c>
      <c r="AS10" s="582" t="s">
        <v>139</v>
      </c>
      <c r="AT10" s="582"/>
      <c r="AU10" s="583"/>
      <c r="AV10" s="584" t="s">
        <v>139</v>
      </c>
      <c r="AW10" s="582"/>
      <c r="AX10" s="583"/>
      <c r="AY10" s="588"/>
      <c r="AZ10" s="588"/>
      <c r="BA10" s="733"/>
      <c r="BB10" s="734"/>
      <c r="BC10" s="734"/>
      <c r="BD10" s="734"/>
      <c r="BE10" s="734"/>
      <c r="BF10" s="734"/>
      <c r="BG10" s="695"/>
      <c r="BH10" s="584"/>
      <c r="BI10" s="582"/>
      <c r="BJ10" s="582"/>
      <c r="BK10" s="582"/>
      <c r="BL10" s="582"/>
      <c r="BM10" s="582"/>
      <c r="BN10" s="583"/>
      <c r="BO10" s="735"/>
      <c r="BP10" s="736"/>
      <c r="BQ10" s="737"/>
      <c r="BR10" s="733"/>
      <c r="BS10" s="734"/>
      <c r="BT10" s="695"/>
      <c r="BU10" s="733"/>
      <c r="BV10" s="734"/>
      <c r="BW10" s="695"/>
      <c r="BX10" s="733"/>
      <c r="BY10" s="734"/>
      <c r="BZ10" s="695"/>
      <c r="CA10" s="738"/>
      <c r="CB10" s="739"/>
      <c r="CC10" s="740"/>
      <c r="CD10" s="733"/>
      <c r="CE10" s="695"/>
      <c r="CF10" s="733"/>
      <c r="CG10" s="741"/>
      <c r="CH10" s="733"/>
      <c r="CI10" s="734"/>
      <c r="CJ10" s="695"/>
      <c r="CK10" s="733" t="s">
        <v>139</v>
      </c>
      <c r="CL10" s="734"/>
      <c r="CM10" s="695"/>
      <c r="CN10" s="565"/>
      <c r="CO10" s="565"/>
    </row>
    <row r="11" spans="1:93" s="544" customFormat="1" ht="16.5" customHeight="1">
      <c r="A11" s="1258" t="s">
        <v>478</v>
      </c>
      <c r="B11" s="592" t="s">
        <v>440</v>
      </c>
      <c r="C11" s="593">
        <v>2</v>
      </c>
      <c r="D11" s="594" t="s">
        <v>139</v>
      </c>
      <c r="E11" s="595">
        <v>2</v>
      </c>
      <c r="F11" s="593">
        <v>2</v>
      </c>
      <c r="G11" s="594" t="s">
        <v>139</v>
      </c>
      <c r="H11" s="595">
        <v>2</v>
      </c>
      <c r="I11" s="593" t="s">
        <v>139</v>
      </c>
      <c r="J11" s="696" t="s">
        <v>331</v>
      </c>
      <c r="K11" s="593" t="s">
        <v>139</v>
      </c>
      <c r="L11" s="595" t="s">
        <v>139</v>
      </c>
      <c r="M11" s="596"/>
      <c r="N11" s="594"/>
      <c r="O11" s="594"/>
      <c r="P11" s="597"/>
      <c r="Q11" s="598" t="s">
        <v>139</v>
      </c>
      <c r="R11" s="599" t="s">
        <v>139</v>
      </c>
      <c r="S11" s="594" t="s">
        <v>139</v>
      </c>
      <c r="T11" s="594" t="s">
        <v>139</v>
      </c>
      <c r="U11" s="595" t="s">
        <v>139</v>
      </c>
      <c r="V11" s="593" t="s">
        <v>139</v>
      </c>
      <c r="W11" s="594" t="s">
        <v>139</v>
      </c>
      <c r="X11" s="595"/>
      <c r="Y11" s="598" t="s">
        <v>139</v>
      </c>
      <c r="Z11" s="599"/>
      <c r="AA11" s="594"/>
      <c r="AB11" s="594"/>
      <c r="AC11" s="594"/>
      <c r="AD11" s="595" t="s">
        <v>139</v>
      </c>
      <c r="AE11" s="593" t="s">
        <v>139</v>
      </c>
      <c r="AF11" s="696" t="s">
        <v>652</v>
      </c>
      <c r="AG11" s="593"/>
      <c r="AH11" s="595"/>
      <c r="AI11" s="593">
        <v>1</v>
      </c>
      <c r="AJ11" s="595"/>
      <c r="AK11" s="593" t="s">
        <v>139</v>
      </c>
      <c r="AL11" s="594" t="s">
        <v>139</v>
      </c>
      <c r="AM11" s="595"/>
      <c r="AN11" s="593" t="s">
        <v>139</v>
      </c>
      <c r="AO11" s="594"/>
      <c r="AP11" s="595"/>
      <c r="AQ11" s="598" t="s">
        <v>139</v>
      </c>
      <c r="AR11" s="599" t="s">
        <v>139</v>
      </c>
      <c r="AS11" s="594" t="s">
        <v>139</v>
      </c>
      <c r="AT11" s="594"/>
      <c r="AU11" s="595"/>
      <c r="AV11" s="593"/>
      <c r="AW11" s="594" t="s">
        <v>139</v>
      </c>
      <c r="AX11" s="595"/>
      <c r="AY11" s="600"/>
      <c r="AZ11" s="600" t="s">
        <v>139</v>
      </c>
      <c r="BA11" s="742"/>
      <c r="BB11" s="743"/>
      <c r="BC11" s="743"/>
      <c r="BD11" s="743"/>
      <c r="BE11" s="743"/>
      <c r="BF11" s="743"/>
      <c r="BG11" s="696"/>
      <c r="BH11" s="593"/>
      <c r="BI11" s="594"/>
      <c r="BJ11" s="594"/>
      <c r="BK11" s="594" t="s">
        <v>139</v>
      </c>
      <c r="BL11" s="594"/>
      <c r="BM11" s="594"/>
      <c r="BN11" s="595"/>
      <c r="BO11" s="744"/>
      <c r="BP11" s="745"/>
      <c r="BQ11" s="746">
        <v>2</v>
      </c>
      <c r="BR11" s="742" t="s">
        <v>332</v>
      </c>
      <c r="BS11" s="743" t="s">
        <v>332</v>
      </c>
      <c r="BT11" s="696"/>
      <c r="BU11" s="742"/>
      <c r="BV11" s="743"/>
      <c r="BW11" s="696"/>
      <c r="BX11" s="742"/>
      <c r="BY11" s="743"/>
      <c r="BZ11" s="696"/>
      <c r="CA11" s="747">
        <v>39</v>
      </c>
      <c r="CB11" s="748"/>
      <c r="CC11" s="749"/>
      <c r="CD11" s="742"/>
      <c r="CE11" s="696"/>
      <c r="CF11" s="742"/>
      <c r="CG11" s="750"/>
      <c r="CH11" s="742"/>
      <c r="CI11" s="743"/>
      <c r="CJ11" s="696"/>
      <c r="CK11" s="742"/>
      <c r="CL11" s="743" t="s">
        <v>139</v>
      </c>
      <c r="CM11" s="696"/>
      <c r="CN11" s="565"/>
      <c r="CO11" s="565"/>
    </row>
    <row r="12" spans="1:93" s="544" customFormat="1" ht="16.5" customHeight="1">
      <c r="A12" s="1259"/>
      <c r="B12" s="605" t="s">
        <v>441</v>
      </c>
      <c r="C12" s="606"/>
      <c r="D12" s="607"/>
      <c r="E12" s="608"/>
      <c r="F12" s="606"/>
      <c r="G12" s="607"/>
      <c r="H12" s="608"/>
      <c r="I12" s="606" t="s">
        <v>139</v>
      </c>
      <c r="J12" s="697" t="s">
        <v>333</v>
      </c>
      <c r="K12" s="609" t="s">
        <v>139</v>
      </c>
      <c r="L12" s="610" t="s">
        <v>139</v>
      </c>
      <c r="M12" s="611" t="s">
        <v>139</v>
      </c>
      <c r="N12" s="612" t="s">
        <v>139</v>
      </c>
      <c r="O12" s="612" t="s">
        <v>139</v>
      </c>
      <c r="P12" s="613"/>
      <c r="Q12" s="614" t="s">
        <v>139</v>
      </c>
      <c r="R12" s="615" t="s">
        <v>139</v>
      </c>
      <c r="S12" s="612" t="s">
        <v>139</v>
      </c>
      <c r="T12" s="612" t="s">
        <v>139</v>
      </c>
      <c r="U12" s="610" t="s">
        <v>139</v>
      </c>
      <c r="V12" s="609"/>
      <c r="W12" s="612" t="s">
        <v>139</v>
      </c>
      <c r="X12" s="610"/>
      <c r="Y12" s="614" t="s">
        <v>139</v>
      </c>
      <c r="Z12" s="615"/>
      <c r="AA12" s="612"/>
      <c r="AB12" s="612"/>
      <c r="AC12" s="612" t="s">
        <v>139</v>
      </c>
      <c r="AD12" s="610"/>
      <c r="AE12" s="609" t="s">
        <v>139</v>
      </c>
      <c r="AF12" s="698" t="s">
        <v>117</v>
      </c>
      <c r="AG12" s="609"/>
      <c r="AH12" s="610" t="s">
        <v>139</v>
      </c>
      <c r="AI12" s="609">
        <v>5</v>
      </c>
      <c r="AJ12" s="610">
        <v>1</v>
      </c>
      <c r="AK12" s="609"/>
      <c r="AL12" s="612" t="s">
        <v>139</v>
      </c>
      <c r="AM12" s="610" t="s">
        <v>139</v>
      </c>
      <c r="AN12" s="609"/>
      <c r="AO12" s="612"/>
      <c r="AP12" s="610"/>
      <c r="AQ12" s="614" t="s">
        <v>139</v>
      </c>
      <c r="AR12" s="615" t="s">
        <v>139</v>
      </c>
      <c r="AS12" s="612" t="s">
        <v>139</v>
      </c>
      <c r="AT12" s="612" t="s">
        <v>139</v>
      </c>
      <c r="AU12" s="610" t="s">
        <v>139</v>
      </c>
      <c r="AV12" s="609" t="s">
        <v>139</v>
      </c>
      <c r="AW12" s="612"/>
      <c r="AX12" s="610"/>
      <c r="AY12" s="616" t="s">
        <v>139</v>
      </c>
      <c r="AZ12" s="616" t="s">
        <v>139</v>
      </c>
      <c r="BA12" s="751"/>
      <c r="BB12" s="752"/>
      <c r="BC12" s="752" t="s">
        <v>139</v>
      </c>
      <c r="BD12" s="752"/>
      <c r="BE12" s="752" t="s">
        <v>139</v>
      </c>
      <c r="BF12" s="752"/>
      <c r="BG12" s="698"/>
      <c r="BH12" s="609"/>
      <c r="BI12" s="612"/>
      <c r="BJ12" s="612" t="s">
        <v>139</v>
      </c>
      <c r="BK12" s="612" t="s">
        <v>139</v>
      </c>
      <c r="BL12" s="612" t="s">
        <v>139</v>
      </c>
      <c r="BM12" s="612" t="s">
        <v>139</v>
      </c>
      <c r="BN12" s="610"/>
      <c r="BO12" s="753"/>
      <c r="BP12" s="754"/>
      <c r="BQ12" s="755"/>
      <c r="BR12" s="751"/>
      <c r="BS12" s="752"/>
      <c r="BT12" s="698"/>
      <c r="BU12" s="751" t="s">
        <v>315</v>
      </c>
      <c r="BV12" s="752"/>
      <c r="BW12" s="698"/>
      <c r="BX12" s="751" t="s">
        <v>315</v>
      </c>
      <c r="BY12" s="752"/>
      <c r="BZ12" s="698"/>
      <c r="CA12" s="756">
        <v>32</v>
      </c>
      <c r="CB12" s="757">
        <v>39</v>
      </c>
      <c r="CC12" s="758"/>
      <c r="CD12" s="751" t="s">
        <v>139</v>
      </c>
      <c r="CE12" s="698"/>
      <c r="CF12" s="751" t="s">
        <v>139</v>
      </c>
      <c r="CG12" s="759"/>
      <c r="CH12" s="751"/>
      <c r="CI12" s="752" t="s">
        <v>139</v>
      </c>
      <c r="CJ12" s="698"/>
      <c r="CK12" s="751" t="s">
        <v>139</v>
      </c>
      <c r="CL12" s="752" t="s">
        <v>139</v>
      </c>
      <c r="CM12" s="698"/>
      <c r="CN12" s="565"/>
      <c r="CO12" s="565"/>
    </row>
    <row r="13" spans="1:93" s="544" customFormat="1" ht="16.5" customHeight="1">
      <c r="A13" s="1260" t="s">
        <v>479</v>
      </c>
      <c r="B13" s="592" t="s">
        <v>442</v>
      </c>
      <c r="C13" s="593"/>
      <c r="D13" s="594" t="s">
        <v>139</v>
      </c>
      <c r="E13" s="595">
        <v>2</v>
      </c>
      <c r="F13" s="593"/>
      <c r="G13" s="594"/>
      <c r="H13" s="595"/>
      <c r="I13" s="593" t="s">
        <v>139</v>
      </c>
      <c r="J13" s="696" t="s">
        <v>335</v>
      </c>
      <c r="K13" s="593" t="s">
        <v>139</v>
      </c>
      <c r="L13" s="595" t="s">
        <v>139</v>
      </c>
      <c r="M13" s="596" t="s">
        <v>139</v>
      </c>
      <c r="N13" s="594" t="s">
        <v>139</v>
      </c>
      <c r="O13" s="594" t="s">
        <v>139</v>
      </c>
      <c r="P13" s="597"/>
      <c r="Q13" s="598" t="s">
        <v>139</v>
      </c>
      <c r="R13" s="599" t="s">
        <v>139</v>
      </c>
      <c r="S13" s="594" t="s">
        <v>139</v>
      </c>
      <c r="T13" s="594" t="s">
        <v>139</v>
      </c>
      <c r="U13" s="595"/>
      <c r="V13" s="593" t="s">
        <v>139</v>
      </c>
      <c r="W13" s="594" t="s">
        <v>139</v>
      </c>
      <c r="X13" s="595"/>
      <c r="Y13" s="598" t="s">
        <v>139</v>
      </c>
      <c r="Z13" s="599"/>
      <c r="AA13" s="594"/>
      <c r="AB13" s="594"/>
      <c r="AC13" s="594" t="s">
        <v>139</v>
      </c>
      <c r="AD13" s="595"/>
      <c r="AE13" s="620" t="s">
        <v>139</v>
      </c>
      <c r="AF13" s="702" t="s">
        <v>654</v>
      </c>
      <c r="AG13" s="620" t="s">
        <v>336</v>
      </c>
      <c r="AH13" s="604"/>
      <c r="AI13" s="620"/>
      <c r="AJ13" s="604"/>
      <c r="AK13" s="620" t="s">
        <v>139</v>
      </c>
      <c r="AL13" s="603" t="s">
        <v>139</v>
      </c>
      <c r="AM13" s="604"/>
      <c r="AN13" s="620" t="s">
        <v>139</v>
      </c>
      <c r="AO13" s="603"/>
      <c r="AP13" s="604"/>
      <c r="AQ13" s="598" t="s">
        <v>139</v>
      </c>
      <c r="AR13" s="599" t="s">
        <v>139</v>
      </c>
      <c r="AS13" s="594" t="s">
        <v>139</v>
      </c>
      <c r="AT13" s="594" t="s">
        <v>139</v>
      </c>
      <c r="AU13" s="595"/>
      <c r="AV13" s="620"/>
      <c r="AW13" s="603" t="s">
        <v>139</v>
      </c>
      <c r="AX13" s="604"/>
      <c r="AY13" s="621" t="s">
        <v>139</v>
      </c>
      <c r="AZ13" s="621"/>
      <c r="BA13" s="601"/>
      <c r="BB13" s="602"/>
      <c r="BC13" s="602"/>
      <c r="BD13" s="602"/>
      <c r="BE13" s="602"/>
      <c r="BF13" s="602"/>
      <c r="BG13" s="702" t="s">
        <v>139</v>
      </c>
      <c r="BH13" s="620"/>
      <c r="BI13" s="603"/>
      <c r="BJ13" s="603"/>
      <c r="BK13" s="603"/>
      <c r="BL13" s="603"/>
      <c r="BM13" s="603"/>
      <c r="BN13" s="604" t="s">
        <v>139</v>
      </c>
      <c r="BO13" s="760"/>
      <c r="BP13" s="761"/>
      <c r="BQ13" s="762"/>
      <c r="BR13" s="601"/>
      <c r="BS13" s="602"/>
      <c r="BT13" s="702"/>
      <c r="BU13" s="601" t="s">
        <v>336</v>
      </c>
      <c r="BV13" s="602" t="s">
        <v>336</v>
      </c>
      <c r="BW13" s="702"/>
      <c r="BX13" s="601" t="s">
        <v>336</v>
      </c>
      <c r="BY13" s="602"/>
      <c r="BZ13" s="702"/>
      <c r="CA13" s="747">
        <v>131</v>
      </c>
      <c r="CB13" s="748">
        <v>193</v>
      </c>
      <c r="CC13" s="763"/>
      <c r="CD13" s="601" t="s">
        <v>139</v>
      </c>
      <c r="CE13" s="702"/>
      <c r="CF13" s="601" t="s">
        <v>139</v>
      </c>
      <c r="CG13" s="764"/>
      <c r="CH13" s="601"/>
      <c r="CI13" s="602" t="s">
        <v>139</v>
      </c>
      <c r="CJ13" s="702"/>
      <c r="CK13" s="601" t="s">
        <v>139</v>
      </c>
      <c r="CL13" s="602" t="s">
        <v>139</v>
      </c>
      <c r="CM13" s="702"/>
      <c r="CN13" s="622"/>
      <c r="CO13" s="622"/>
    </row>
    <row r="14" spans="1:93" s="544" customFormat="1" ht="16.5" customHeight="1">
      <c r="A14" s="1261"/>
      <c r="B14" s="568" t="s">
        <v>443</v>
      </c>
      <c r="C14" s="569">
        <v>1</v>
      </c>
      <c r="D14" s="570" t="s">
        <v>139</v>
      </c>
      <c r="E14" s="571">
        <v>1</v>
      </c>
      <c r="F14" s="569">
        <v>3</v>
      </c>
      <c r="G14" s="570" t="s">
        <v>139</v>
      </c>
      <c r="H14" s="571">
        <v>1</v>
      </c>
      <c r="I14" s="569" t="s">
        <v>139</v>
      </c>
      <c r="J14" s="694" t="s">
        <v>337</v>
      </c>
      <c r="K14" s="569" t="s">
        <v>139</v>
      </c>
      <c r="L14" s="571" t="s">
        <v>139</v>
      </c>
      <c r="M14" s="572" t="s">
        <v>139</v>
      </c>
      <c r="N14" s="570"/>
      <c r="O14" s="570"/>
      <c r="P14" s="573"/>
      <c r="Q14" s="574" t="s">
        <v>139</v>
      </c>
      <c r="R14" s="575"/>
      <c r="S14" s="570"/>
      <c r="T14" s="570" t="s">
        <v>139</v>
      </c>
      <c r="U14" s="571"/>
      <c r="V14" s="569"/>
      <c r="W14" s="570" t="s">
        <v>139</v>
      </c>
      <c r="X14" s="571" t="s">
        <v>139</v>
      </c>
      <c r="Y14" s="574" t="s">
        <v>139</v>
      </c>
      <c r="Z14" s="575"/>
      <c r="AA14" s="570"/>
      <c r="AB14" s="570"/>
      <c r="AC14" s="570"/>
      <c r="AD14" s="571"/>
      <c r="AE14" s="577" t="s">
        <v>139</v>
      </c>
      <c r="AF14" s="703" t="s">
        <v>655</v>
      </c>
      <c r="AG14" s="577"/>
      <c r="AH14" s="579" t="s">
        <v>139</v>
      </c>
      <c r="AI14" s="577">
        <v>14</v>
      </c>
      <c r="AJ14" s="579">
        <v>40</v>
      </c>
      <c r="AK14" s="577" t="s">
        <v>139</v>
      </c>
      <c r="AL14" s="578" t="s">
        <v>139</v>
      </c>
      <c r="AM14" s="579" t="s">
        <v>139</v>
      </c>
      <c r="AN14" s="577" t="s">
        <v>139</v>
      </c>
      <c r="AO14" s="578"/>
      <c r="AP14" s="579"/>
      <c r="AQ14" s="574" t="s">
        <v>139</v>
      </c>
      <c r="AR14" s="575" t="s">
        <v>139</v>
      </c>
      <c r="AS14" s="570"/>
      <c r="AT14" s="570"/>
      <c r="AU14" s="571"/>
      <c r="AV14" s="577" t="s">
        <v>139</v>
      </c>
      <c r="AW14" s="578"/>
      <c r="AX14" s="579"/>
      <c r="AY14" s="623" t="s">
        <v>139</v>
      </c>
      <c r="AZ14" s="623" t="s">
        <v>139</v>
      </c>
      <c r="BA14" s="765"/>
      <c r="BB14" s="766"/>
      <c r="BC14" s="766"/>
      <c r="BD14" s="766"/>
      <c r="BE14" s="766"/>
      <c r="BF14" s="766"/>
      <c r="BG14" s="703"/>
      <c r="BH14" s="577"/>
      <c r="BI14" s="578"/>
      <c r="BJ14" s="578" t="s">
        <v>139</v>
      </c>
      <c r="BK14" s="578"/>
      <c r="BL14" s="578"/>
      <c r="BM14" s="578"/>
      <c r="BN14" s="579" t="s">
        <v>139</v>
      </c>
      <c r="BO14" s="769" t="s">
        <v>139</v>
      </c>
      <c r="BP14" s="770"/>
      <c r="BQ14" s="771"/>
      <c r="BR14" s="765" t="s">
        <v>326</v>
      </c>
      <c r="BS14" s="766" t="s">
        <v>326</v>
      </c>
      <c r="BT14" s="703"/>
      <c r="BU14" s="765" t="s">
        <v>326</v>
      </c>
      <c r="BV14" s="766"/>
      <c r="BW14" s="703"/>
      <c r="BX14" s="765" t="s">
        <v>326</v>
      </c>
      <c r="BY14" s="766"/>
      <c r="BZ14" s="703"/>
      <c r="CA14" s="729">
        <v>18</v>
      </c>
      <c r="CB14" s="730"/>
      <c r="CC14" s="767"/>
      <c r="CD14" s="765" t="s">
        <v>139</v>
      </c>
      <c r="CE14" s="703" t="s">
        <v>139</v>
      </c>
      <c r="CF14" s="765" t="s">
        <v>139</v>
      </c>
      <c r="CG14" s="768"/>
      <c r="CH14" s="765"/>
      <c r="CI14" s="766" t="s">
        <v>139</v>
      </c>
      <c r="CJ14" s="703"/>
      <c r="CK14" s="765" t="s">
        <v>139</v>
      </c>
      <c r="CL14" s="766" t="s">
        <v>315</v>
      </c>
      <c r="CM14" s="703"/>
      <c r="CN14" s="622"/>
      <c r="CO14" s="622"/>
    </row>
    <row r="15" spans="1:93" s="544" customFormat="1" ht="16.5" customHeight="1">
      <c r="A15" s="1261"/>
      <c r="B15" s="568" t="s">
        <v>444</v>
      </c>
      <c r="C15" s="569">
        <v>3</v>
      </c>
      <c r="D15" s="563"/>
      <c r="E15" s="564">
        <v>1</v>
      </c>
      <c r="F15" s="562">
        <v>3</v>
      </c>
      <c r="G15" s="563" t="s">
        <v>139</v>
      </c>
      <c r="H15" s="564">
        <v>3</v>
      </c>
      <c r="I15" s="562" t="s">
        <v>139</v>
      </c>
      <c r="J15" s="694" t="s">
        <v>338</v>
      </c>
      <c r="K15" s="569" t="s">
        <v>139</v>
      </c>
      <c r="L15" s="571" t="s">
        <v>139</v>
      </c>
      <c r="M15" s="572"/>
      <c r="N15" s="570"/>
      <c r="O15" s="570"/>
      <c r="P15" s="573"/>
      <c r="Q15" s="574" t="s">
        <v>139</v>
      </c>
      <c r="R15" s="575" t="s">
        <v>139</v>
      </c>
      <c r="S15" s="570" t="s">
        <v>139</v>
      </c>
      <c r="T15" s="570" t="s">
        <v>139</v>
      </c>
      <c r="U15" s="571"/>
      <c r="V15" s="569"/>
      <c r="W15" s="570" t="s">
        <v>139</v>
      </c>
      <c r="X15" s="571"/>
      <c r="Y15" s="574" t="s">
        <v>139</v>
      </c>
      <c r="Z15" s="575"/>
      <c r="AA15" s="570"/>
      <c r="AB15" s="570"/>
      <c r="AC15" s="570" t="s">
        <v>139</v>
      </c>
      <c r="AD15" s="571"/>
      <c r="AE15" s="577"/>
      <c r="AF15" s="703"/>
      <c r="AG15" s="577"/>
      <c r="AH15" s="579" t="s">
        <v>139</v>
      </c>
      <c r="AI15" s="577">
        <v>18</v>
      </c>
      <c r="AJ15" s="579"/>
      <c r="AK15" s="577" t="s">
        <v>139</v>
      </c>
      <c r="AL15" s="578" t="s">
        <v>139</v>
      </c>
      <c r="AM15" s="579" t="s">
        <v>139</v>
      </c>
      <c r="AN15" s="577"/>
      <c r="AO15" s="578" t="s">
        <v>139</v>
      </c>
      <c r="AP15" s="579"/>
      <c r="AQ15" s="574" t="s">
        <v>139</v>
      </c>
      <c r="AR15" s="575" t="s">
        <v>139</v>
      </c>
      <c r="AS15" s="570"/>
      <c r="AT15" s="570"/>
      <c r="AU15" s="571"/>
      <c r="AV15" s="577"/>
      <c r="AW15" s="578" t="s">
        <v>139</v>
      </c>
      <c r="AX15" s="579"/>
      <c r="AY15" s="623" t="s">
        <v>139</v>
      </c>
      <c r="AZ15" s="623" t="s">
        <v>139</v>
      </c>
      <c r="BA15" s="765"/>
      <c r="BB15" s="766"/>
      <c r="BC15" s="766"/>
      <c r="BD15" s="766"/>
      <c r="BE15" s="766"/>
      <c r="BF15" s="766"/>
      <c r="BG15" s="703"/>
      <c r="BH15" s="577"/>
      <c r="BI15" s="578"/>
      <c r="BJ15" s="578"/>
      <c r="BK15" s="578"/>
      <c r="BL15" s="578"/>
      <c r="BM15" s="578"/>
      <c r="BN15" s="579"/>
      <c r="BO15" s="769"/>
      <c r="BP15" s="770"/>
      <c r="BQ15" s="771"/>
      <c r="BR15" s="765"/>
      <c r="BS15" s="766"/>
      <c r="BT15" s="703"/>
      <c r="BU15" s="765"/>
      <c r="BV15" s="766"/>
      <c r="BW15" s="703"/>
      <c r="BX15" s="765"/>
      <c r="BY15" s="766"/>
      <c r="BZ15" s="703"/>
      <c r="CA15" s="729">
        <v>18</v>
      </c>
      <c r="CB15" s="730">
        <v>16</v>
      </c>
      <c r="CC15" s="767" t="s">
        <v>139</v>
      </c>
      <c r="CD15" s="765" t="s">
        <v>139</v>
      </c>
      <c r="CE15" s="703" t="s">
        <v>139</v>
      </c>
      <c r="CF15" s="765" t="s">
        <v>139</v>
      </c>
      <c r="CG15" s="768"/>
      <c r="CH15" s="765"/>
      <c r="CI15" s="766" t="s">
        <v>139</v>
      </c>
      <c r="CJ15" s="703"/>
      <c r="CK15" s="765" t="s">
        <v>139</v>
      </c>
      <c r="CL15" s="766" t="s">
        <v>139</v>
      </c>
      <c r="CM15" s="703"/>
      <c r="CN15" s="622"/>
      <c r="CO15" s="622"/>
    </row>
    <row r="16" spans="1:93" s="544" customFormat="1" ht="16.5" customHeight="1">
      <c r="A16" s="1261"/>
      <c r="B16" s="568" t="s">
        <v>537</v>
      </c>
      <c r="C16" s="569">
        <v>2</v>
      </c>
      <c r="D16" s="570" t="s">
        <v>139</v>
      </c>
      <c r="E16" s="571">
        <v>2</v>
      </c>
      <c r="F16" s="569">
        <v>2</v>
      </c>
      <c r="G16" s="570"/>
      <c r="H16" s="571">
        <v>2</v>
      </c>
      <c r="I16" s="569" t="s">
        <v>139</v>
      </c>
      <c r="J16" s="694" t="s">
        <v>340</v>
      </c>
      <c r="K16" s="569" t="s">
        <v>139</v>
      </c>
      <c r="L16" s="571" t="s">
        <v>139</v>
      </c>
      <c r="M16" s="572" t="s">
        <v>139</v>
      </c>
      <c r="N16" s="570" t="s">
        <v>139</v>
      </c>
      <c r="O16" s="570" t="s">
        <v>139</v>
      </c>
      <c r="P16" s="573"/>
      <c r="Q16" s="574" t="s">
        <v>139</v>
      </c>
      <c r="R16" s="575" t="s">
        <v>139</v>
      </c>
      <c r="S16" s="570" t="s">
        <v>139</v>
      </c>
      <c r="T16" s="570" t="s">
        <v>139</v>
      </c>
      <c r="U16" s="571"/>
      <c r="V16" s="569"/>
      <c r="W16" s="570" t="s">
        <v>139</v>
      </c>
      <c r="X16" s="571"/>
      <c r="Y16" s="574" t="s">
        <v>139</v>
      </c>
      <c r="Z16" s="575"/>
      <c r="AA16" s="570"/>
      <c r="AB16" s="570"/>
      <c r="AC16" s="570" t="s">
        <v>139</v>
      </c>
      <c r="AD16" s="571"/>
      <c r="AE16" s="577" t="s">
        <v>139</v>
      </c>
      <c r="AF16" s="703" t="s">
        <v>653</v>
      </c>
      <c r="AG16" s="577"/>
      <c r="AH16" s="579" t="s">
        <v>139</v>
      </c>
      <c r="AI16" s="577">
        <v>1</v>
      </c>
      <c r="AJ16" s="579">
        <v>1</v>
      </c>
      <c r="AK16" s="577" t="s">
        <v>139</v>
      </c>
      <c r="AL16" s="578" t="s">
        <v>139</v>
      </c>
      <c r="AM16" s="579" t="s">
        <v>139</v>
      </c>
      <c r="AN16" s="577"/>
      <c r="AO16" s="578" t="s">
        <v>139</v>
      </c>
      <c r="AP16" s="579"/>
      <c r="AQ16" s="574" t="s">
        <v>139</v>
      </c>
      <c r="AR16" s="575" t="s">
        <v>139</v>
      </c>
      <c r="AS16" s="570" t="s">
        <v>139</v>
      </c>
      <c r="AT16" s="570" t="s">
        <v>139</v>
      </c>
      <c r="AU16" s="571"/>
      <c r="AV16" s="577" t="s">
        <v>139</v>
      </c>
      <c r="AW16" s="578"/>
      <c r="AX16" s="579"/>
      <c r="AY16" s="623" t="s">
        <v>139</v>
      </c>
      <c r="AZ16" s="623" t="s">
        <v>139</v>
      </c>
      <c r="BA16" s="765"/>
      <c r="BB16" s="766"/>
      <c r="BC16" s="766"/>
      <c r="BD16" s="766"/>
      <c r="BE16" s="766"/>
      <c r="BF16" s="766"/>
      <c r="BG16" s="703"/>
      <c r="BH16" s="577"/>
      <c r="BI16" s="578"/>
      <c r="BJ16" s="578"/>
      <c r="BK16" s="578" t="s">
        <v>139</v>
      </c>
      <c r="BL16" s="578"/>
      <c r="BM16" s="578" t="s">
        <v>139</v>
      </c>
      <c r="BN16" s="579"/>
      <c r="BO16" s="769"/>
      <c r="BP16" s="770"/>
      <c r="BQ16" s="771"/>
      <c r="BR16" s="765" t="s">
        <v>334</v>
      </c>
      <c r="BS16" s="766" t="s">
        <v>334</v>
      </c>
      <c r="BT16" s="703"/>
      <c r="BU16" s="765" t="s">
        <v>334</v>
      </c>
      <c r="BV16" s="766"/>
      <c r="BW16" s="703"/>
      <c r="BX16" s="765" t="s">
        <v>334</v>
      </c>
      <c r="BY16" s="766"/>
      <c r="BZ16" s="703"/>
      <c r="CA16" s="729">
        <v>237</v>
      </c>
      <c r="CB16" s="730">
        <v>41</v>
      </c>
      <c r="CC16" s="767"/>
      <c r="CD16" s="765" t="s">
        <v>139</v>
      </c>
      <c r="CE16" s="703"/>
      <c r="CF16" s="765"/>
      <c r="CG16" s="768"/>
      <c r="CH16" s="765"/>
      <c r="CI16" s="766"/>
      <c r="CJ16" s="703"/>
      <c r="CK16" s="765" t="s">
        <v>139</v>
      </c>
      <c r="CL16" s="766" t="s">
        <v>139</v>
      </c>
      <c r="CM16" s="703"/>
      <c r="CN16" s="622"/>
      <c r="CO16" s="622"/>
    </row>
    <row r="17" spans="1:93" s="544" customFormat="1" ht="16.5" customHeight="1">
      <c r="A17" s="1261"/>
      <c r="B17" s="568" t="s">
        <v>556</v>
      </c>
      <c r="C17" s="569"/>
      <c r="D17" s="570"/>
      <c r="E17" s="583"/>
      <c r="F17" s="584">
        <v>7</v>
      </c>
      <c r="G17" s="570" t="s">
        <v>139</v>
      </c>
      <c r="H17" s="571">
        <v>1</v>
      </c>
      <c r="I17" s="569" t="s">
        <v>139</v>
      </c>
      <c r="J17" s="694" t="s">
        <v>340</v>
      </c>
      <c r="K17" s="569" t="s">
        <v>139</v>
      </c>
      <c r="L17" s="571" t="s">
        <v>139</v>
      </c>
      <c r="M17" s="572"/>
      <c r="N17" s="570"/>
      <c r="O17" s="570"/>
      <c r="P17" s="573"/>
      <c r="Q17" s="574" t="s">
        <v>139</v>
      </c>
      <c r="R17" s="575" t="s">
        <v>139</v>
      </c>
      <c r="S17" s="570" t="s">
        <v>139</v>
      </c>
      <c r="T17" s="570" t="s">
        <v>139</v>
      </c>
      <c r="U17" s="571"/>
      <c r="V17" s="569"/>
      <c r="W17" s="570" t="s">
        <v>139</v>
      </c>
      <c r="X17" s="571"/>
      <c r="Y17" s="574" t="s">
        <v>139</v>
      </c>
      <c r="Z17" s="575"/>
      <c r="AA17" s="570"/>
      <c r="AB17" s="570"/>
      <c r="AC17" s="570"/>
      <c r="AD17" s="571"/>
      <c r="AE17" s="577" t="s">
        <v>139</v>
      </c>
      <c r="AF17" s="703" t="s">
        <v>656</v>
      </c>
      <c r="AG17" s="577"/>
      <c r="AH17" s="579" t="s">
        <v>139</v>
      </c>
      <c r="AI17" s="577">
        <v>1</v>
      </c>
      <c r="AJ17" s="579">
        <v>1</v>
      </c>
      <c r="AK17" s="577" t="s">
        <v>139</v>
      </c>
      <c r="AL17" s="578" t="s">
        <v>139</v>
      </c>
      <c r="AM17" s="579"/>
      <c r="AN17" s="577"/>
      <c r="AO17" s="578" t="s">
        <v>139</v>
      </c>
      <c r="AP17" s="579"/>
      <c r="AQ17" s="574" t="s">
        <v>139</v>
      </c>
      <c r="AR17" s="575" t="s">
        <v>139</v>
      </c>
      <c r="AS17" s="570" t="s">
        <v>139</v>
      </c>
      <c r="AT17" s="570"/>
      <c r="AU17" s="571"/>
      <c r="AV17" s="577" t="s">
        <v>139</v>
      </c>
      <c r="AW17" s="578"/>
      <c r="AX17" s="579"/>
      <c r="AY17" s="623" t="s">
        <v>139</v>
      </c>
      <c r="AZ17" s="623" t="s">
        <v>139</v>
      </c>
      <c r="BA17" s="765"/>
      <c r="BB17" s="766"/>
      <c r="BC17" s="766"/>
      <c r="BD17" s="766"/>
      <c r="BE17" s="766"/>
      <c r="BF17" s="766"/>
      <c r="BG17" s="703"/>
      <c r="BH17" s="577"/>
      <c r="BI17" s="578"/>
      <c r="BJ17" s="578"/>
      <c r="BK17" s="578"/>
      <c r="BL17" s="578"/>
      <c r="BM17" s="578"/>
      <c r="BN17" s="579"/>
      <c r="BO17" s="769"/>
      <c r="BP17" s="770">
        <v>31</v>
      </c>
      <c r="BQ17" s="771">
        <v>557</v>
      </c>
      <c r="BR17" s="765"/>
      <c r="BS17" s="766"/>
      <c r="BT17" s="703"/>
      <c r="BU17" s="765" t="s">
        <v>334</v>
      </c>
      <c r="BV17" s="766"/>
      <c r="BW17" s="703"/>
      <c r="BX17" s="765" t="s">
        <v>334</v>
      </c>
      <c r="BY17" s="766"/>
      <c r="BZ17" s="703"/>
      <c r="CA17" s="729"/>
      <c r="CB17" s="730"/>
      <c r="CC17" s="767" t="s">
        <v>139</v>
      </c>
      <c r="CD17" s="765" t="s">
        <v>139</v>
      </c>
      <c r="CE17" s="703"/>
      <c r="CF17" s="765" t="s">
        <v>139</v>
      </c>
      <c r="CG17" s="768"/>
      <c r="CH17" s="765"/>
      <c r="CI17" s="766" t="s">
        <v>139</v>
      </c>
      <c r="CJ17" s="703"/>
      <c r="CK17" s="765" t="s">
        <v>139</v>
      </c>
      <c r="CL17" s="766" t="s">
        <v>139</v>
      </c>
      <c r="CM17" s="703"/>
      <c r="CN17" s="622"/>
      <c r="CO17" s="622"/>
    </row>
    <row r="18" spans="1:93" s="544" customFormat="1" ht="16.5" customHeight="1">
      <c r="A18" s="1261"/>
      <c r="B18" s="568" t="s">
        <v>445</v>
      </c>
      <c r="C18" s="569">
        <v>1</v>
      </c>
      <c r="D18" s="570" t="s">
        <v>139</v>
      </c>
      <c r="E18" s="571">
        <v>1</v>
      </c>
      <c r="F18" s="569">
        <v>2</v>
      </c>
      <c r="G18" s="570" t="s">
        <v>139</v>
      </c>
      <c r="H18" s="571">
        <v>3</v>
      </c>
      <c r="I18" s="569"/>
      <c r="J18" s="694"/>
      <c r="K18" s="569" t="s">
        <v>139</v>
      </c>
      <c r="L18" s="571" t="s">
        <v>139</v>
      </c>
      <c r="M18" s="572"/>
      <c r="N18" s="570"/>
      <c r="O18" s="570"/>
      <c r="P18" s="573"/>
      <c r="Q18" s="574" t="s">
        <v>139</v>
      </c>
      <c r="R18" s="575" t="s">
        <v>139</v>
      </c>
      <c r="S18" s="570"/>
      <c r="T18" s="570" t="s">
        <v>139</v>
      </c>
      <c r="U18" s="571"/>
      <c r="V18" s="569"/>
      <c r="W18" s="570" t="s">
        <v>139</v>
      </c>
      <c r="X18" s="571"/>
      <c r="Y18" s="574" t="s">
        <v>139</v>
      </c>
      <c r="Z18" s="575"/>
      <c r="AA18" s="570"/>
      <c r="AB18" s="570"/>
      <c r="AC18" s="570" t="s">
        <v>139</v>
      </c>
      <c r="AD18" s="571"/>
      <c r="AE18" s="577"/>
      <c r="AF18" s="703"/>
      <c r="AG18" s="577"/>
      <c r="AH18" s="579"/>
      <c r="AI18" s="577">
        <v>1</v>
      </c>
      <c r="AJ18" s="579">
        <v>1</v>
      </c>
      <c r="AK18" s="577" t="s">
        <v>139</v>
      </c>
      <c r="AL18" s="578" t="s">
        <v>139</v>
      </c>
      <c r="AM18" s="579"/>
      <c r="AN18" s="577"/>
      <c r="AO18" s="578" t="s">
        <v>139</v>
      </c>
      <c r="AP18" s="579"/>
      <c r="AQ18" s="574" t="s">
        <v>139</v>
      </c>
      <c r="AR18" s="575" t="s">
        <v>139</v>
      </c>
      <c r="AS18" s="570"/>
      <c r="AT18" s="570"/>
      <c r="AU18" s="571" t="s">
        <v>139</v>
      </c>
      <c r="AV18" s="624"/>
      <c r="AW18" s="566" t="s">
        <v>139</v>
      </c>
      <c r="AX18" s="567"/>
      <c r="AY18" s="625" t="s">
        <v>139</v>
      </c>
      <c r="AZ18" s="625" t="s">
        <v>139</v>
      </c>
      <c r="BA18" s="765"/>
      <c r="BB18" s="766"/>
      <c r="BC18" s="766"/>
      <c r="BD18" s="766"/>
      <c r="BE18" s="766"/>
      <c r="BF18" s="766"/>
      <c r="BG18" s="703"/>
      <c r="BH18" s="577"/>
      <c r="BI18" s="578"/>
      <c r="BJ18" s="578"/>
      <c r="BK18" s="578"/>
      <c r="BL18" s="578"/>
      <c r="BM18" s="578"/>
      <c r="BN18" s="579"/>
      <c r="BO18" s="769"/>
      <c r="BP18" s="770"/>
      <c r="BQ18" s="771"/>
      <c r="BR18" s="765"/>
      <c r="BS18" s="766"/>
      <c r="BT18" s="703"/>
      <c r="BU18" s="765"/>
      <c r="BV18" s="766"/>
      <c r="BW18" s="703"/>
      <c r="BX18" s="765"/>
      <c r="BY18" s="766"/>
      <c r="BZ18" s="703"/>
      <c r="CA18" s="729">
        <v>162</v>
      </c>
      <c r="CB18" s="730"/>
      <c r="CC18" s="767"/>
      <c r="CD18" s="765"/>
      <c r="CE18" s="703"/>
      <c r="CF18" s="765"/>
      <c r="CG18" s="768"/>
      <c r="CH18" s="772"/>
      <c r="CI18" s="773"/>
      <c r="CJ18" s="705"/>
      <c r="CK18" s="772" t="s">
        <v>139</v>
      </c>
      <c r="CL18" s="773" t="s">
        <v>139</v>
      </c>
      <c r="CM18" s="705"/>
      <c r="CN18" s="622"/>
      <c r="CO18" s="622"/>
    </row>
    <row r="19" spans="1:93" s="544" customFormat="1" ht="16.5" customHeight="1">
      <c r="A19" s="1261"/>
      <c r="B19" s="568" t="s">
        <v>446</v>
      </c>
      <c r="C19" s="569"/>
      <c r="D19" s="570"/>
      <c r="E19" s="571"/>
      <c r="F19" s="569">
        <v>2</v>
      </c>
      <c r="G19" s="570" t="s">
        <v>139</v>
      </c>
      <c r="H19" s="571">
        <v>2</v>
      </c>
      <c r="I19" s="569" t="s">
        <v>139</v>
      </c>
      <c r="J19" s="694" t="s">
        <v>342</v>
      </c>
      <c r="K19" s="569" t="s">
        <v>139</v>
      </c>
      <c r="L19" s="571" t="s">
        <v>139</v>
      </c>
      <c r="M19" s="572" t="s">
        <v>139</v>
      </c>
      <c r="N19" s="570" t="s">
        <v>139</v>
      </c>
      <c r="O19" s="570" t="s">
        <v>139</v>
      </c>
      <c r="P19" s="573"/>
      <c r="Q19" s="574" t="s">
        <v>139</v>
      </c>
      <c r="R19" s="575" t="s">
        <v>139</v>
      </c>
      <c r="S19" s="570" t="s">
        <v>139</v>
      </c>
      <c r="T19" s="570" t="s">
        <v>139</v>
      </c>
      <c r="U19" s="571"/>
      <c r="V19" s="569"/>
      <c r="W19" s="570"/>
      <c r="X19" s="571" t="s">
        <v>139</v>
      </c>
      <c r="Y19" s="574" t="s">
        <v>139</v>
      </c>
      <c r="Z19" s="575"/>
      <c r="AA19" s="570"/>
      <c r="AB19" s="570"/>
      <c r="AC19" s="570" t="s">
        <v>139</v>
      </c>
      <c r="AD19" s="571"/>
      <c r="AE19" s="577" t="s">
        <v>139</v>
      </c>
      <c r="AF19" s="703" t="s">
        <v>345</v>
      </c>
      <c r="AG19" s="577"/>
      <c r="AH19" s="579" t="s">
        <v>139</v>
      </c>
      <c r="AI19" s="577">
        <v>1</v>
      </c>
      <c r="AJ19" s="579">
        <v>1</v>
      </c>
      <c r="AK19" s="577" t="s">
        <v>139</v>
      </c>
      <c r="AL19" s="578" t="s">
        <v>139</v>
      </c>
      <c r="AM19" s="579" t="s">
        <v>139</v>
      </c>
      <c r="AN19" s="577" t="s">
        <v>139</v>
      </c>
      <c r="AO19" s="578"/>
      <c r="AP19" s="579"/>
      <c r="AQ19" s="574" t="s">
        <v>139</v>
      </c>
      <c r="AR19" s="575" t="s">
        <v>139</v>
      </c>
      <c r="AS19" s="570" t="s">
        <v>139</v>
      </c>
      <c r="AT19" s="570"/>
      <c r="AU19" s="571"/>
      <c r="AV19" s="577" t="s">
        <v>139</v>
      </c>
      <c r="AW19" s="578"/>
      <c r="AX19" s="579"/>
      <c r="AY19" s="623" t="s">
        <v>139</v>
      </c>
      <c r="AZ19" s="623" t="s">
        <v>139</v>
      </c>
      <c r="BA19" s="765"/>
      <c r="BB19" s="766"/>
      <c r="BC19" s="766"/>
      <c r="BD19" s="766"/>
      <c r="BE19" s="766"/>
      <c r="BF19" s="766"/>
      <c r="BG19" s="703"/>
      <c r="BH19" s="577"/>
      <c r="BI19" s="578"/>
      <c r="BJ19" s="578"/>
      <c r="BK19" s="578"/>
      <c r="BL19" s="578"/>
      <c r="BM19" s="578"/>
      <c r="BN19" s="579"/>
      <c r="BO19" s="769" t="s">
        <v>139</v>
      </c>
      <c r="BP19" s="770"/>
      <c r="BQ19" s="771">
        <v>2</v>
      </c>
      <c r="BR19" s="765" t="s">
        <v>324</v>
      </c>
      <c r="BS19" s="766" t="s">
        <v>324</v>
      </c>
      <c r="BT19" s="703"/>
      <c r="BU19" s="765"/>
      <c r="BV19" s="766"/>
      <c r="BW19" s="703"/>
      <c r="BX19" s="765"/>
      <c r="BY19" s="766"/>
      <c r="BZ19" s="703"/>
      <c r="CA19" s="729">
        <v>8</v>
      </c>
      <c r="CB19" s="730"/>
      <c r="CC19" s="767"/>
      <c r="CD19" s="765" t="s">
        <v>139</v>
      </c>
      <c r="CE19" s="703" t="s">
        <v>139</v>
      </c>
      <c r="CF19" s="765" t="s">
        <v>139</v>
      </c>
      <c r="CG19" s="768"/>
      <c r="CH19" s="765"/>
      <c r="CI19" s="766" t="s">
        <v>139</v>
      </c>
      <c r="CJ19" s="703"/>
      <c r="CK19" s="765" t="s">
        <v>139</v>
      </c>
      <c r="CL19" s="766" t="s">
        <v>139</v>
      </c>
      <c r="CM19" s="703"/>
      <c r="CN19" s="622"/>
      <c r="CO19" s="622"/>
    </row>
    <row r="20" spans="1:93" s="544" customFormat="1" ht="16.5" customHeight="1">
      <c r="A20" s="1262"/>
      <c r="B20" s="605" t="s">
        <v>447</v>
      </c>
      <c r="C20" s="609">
        <v>1</v>
      </c>
      <c r="D20" s="612" t="s">
        <v>139</v>
      </c>
      <c r="E20" s="608">
        <v>1</v>
      </c>
      <c r="F20" s="606">
        <v>2</v>
      </c>
      <c r="G20" s="612" t="s">
        <v>139</v>
      </c>
      <c r="H20" s="608">
        <v>2</v>
      </c>
      <c r="I20" s="606"/>
      <c r="J20" s="697"/>
      <c r="K20" s="609" t="s">
        <v>139</v>
      </c>
      <c r="L20" s="610" t="s">
        <v>139</v>
      </c>
      <c r="M20" s="611"/>
      <c r="N20" s="612"/>
      <c r="O20" s="612"/>
      <c r="P20" s="613"/>
      <c r="Q20" s="614" t="s">
        <v>139</v>
      </c>
      <c r="R20" s="615" t="s">
        <v>139</v>
      </c>
      <c r="S20" s="612"/>
      <c r="T20" s="612" t="s">
        <v>139</v>
      </c>
      <c r="U20" s="610"/>
      <c r="V20" s="609"/>
      <c r="W20" s="612" t="s">
        <v>139</v>
      </c>
      <c r="X20" s="610"/>
      <c r="Y20" s="614" t="s">
        <v>139</v>
      </c>
      <c r="Z20" s="615"/>
      <c r="AA20" s="612"/>
      <c r="AB20" s="612"/>
      <c r="AC20" s="612"/>
      <c r="AD20" s="610"/>
      <c r="AE20" s="617" t="s">
        <v>139</v>
      </c>
      <c r="AF20" s="704" t="s">
        <v>657</v>
      </c>
      <c r="AG20" s="617"/>
      <c r="AH20" s="619" t="s">
        <v>139</v>
      </c>
      <c r="AI20" s="617">
        <v>1</v>
      </c>
      <c r="AJ20" s="619"/>
      <c r="AK20" s="617" t="s">
        <v>139</v>
      </c>
      <c r="AL20" s="618" t="s">
        <v>139</v>
      </c>
      <c r="AM20" s="619" t="s">
        <v>139</v>
      </c>
      <c r="AN20" s="617"/>
      <c r="AO20" s="618" t="s">
        <v>343</v>
      </c>
      <c r="AP20" s="619"/>
      <c r="AQ20" s="614" t="s">
        <v>139</v>
      </c>
      <c r="AR20" s="615" t="s">
        <v>139</v>
      </c>
      <c r="AS20" s="612" t="s">
        <v>139</v>
      </c>
      <c r="AT20" s="612"/>
      <c r="AU20" s="610"/>
      <c r="AV20" s="617"/>
      <c r="AW20" s="618" t="s">
        <v>139</v>
      </c>
      <c r="AX20" s="619"/>
      <c r="AY20" s="626" t="s">
        <v>139</v>
      </c>
      <c r="AZ20" s="626" t="s">
        <v>139</v>
      </c>
      <c r="BA20" s="774"/>
      <c r="BB20" s="775" t="s">
        <v>139</v>
      </c>
      <c r="BC20" s="775"/>
      <c r="BD20" s="775"/>
      <c r="BE20" s="775"/>
      <c r="BF20" s="775"/>
      <c r="BG20" s="704"/>
      <c r="BH20" s="617"/>
      <c r="BI20" s="618" t="s">
        <v>139</v>
      </c>
      <c r="BJ20" s="618"/>
      <c r="BK20" s="618"/>
      <c r="BL20" s="618"/>
      <c r="BM20" s="618"/>
      <c r="BN20" s="619"/>
      <c r="BO20" s="776"/>
      <c r="BP20" s="777"/>
      <c r="BQ20" s="778"/>
      <c r="BR20" s="774"/>
      <c r="BS20" s="775"/>
      <c r="BT20" s="704"/>
      <c r="BU20" s="774" t="s">
        <v>343</v>
      </c>
      <c r="BV20" s="775"/>
      <c r="BW20" s="704" t="s">
        <v>343</v>
      </c>
      <c r="BX20" s="774" t="s">
        <v>343</v>
      </c>
      <c r="BY20" s="775"/>
      <c r="BZ20" s="704"/>
      <c r="CA20" s="756">
        <v>10</v>
      </c>
      <c r="CB20" s="757"/>
      <c r="CC20" s="779" t="s">
        <v>139</v>
      </c>
      <c r="CD20" s="774"/>
      <c r="CE20" s="704"/>
      <c r="CF20" s="774" t="s">
        <v>139</v>
      </c>
      <c r="CG20" s="780"/>
      <c r="CH20" s="774"/>
      <c r="CI20" s="775" t="s">
        <v>139</v>
      </c>
      <c r="CJ20" s="704"/>
      <c r="CK20" s="774" t="s">
        <v>139</v>
      </c>
      <c r="CL20" s="775" t="s">
        <v>139</v>
      </c>
      <c r="CM20" s="704"/>
      <c r="CN20" s="622"/>
      <c r="CO20" s="622"/>
    </row>
    <row r="21" spans="1:93" s="544" customFormat="1" ht="16.5" customHeight="1">
      <c r="A21" s="1263" t="s">
        <v>480</v>
      </c>
      <c r="B21" s="545" t="s">
        <v>448</v>
      </c>
      <c r="C21" s="546">
        <v>3</v>
      </c>
      <c r="D21" s="552" t="s">
        <v>139</v>
      </c>
      <c r="E21" s="550">
        <v>1</v>
      </c>
      <c r="F21" s="546"/>
      <c r="G21" s="552"/>
      <c r="H21" s="550"/>
      <c r="I21" s="546"/>
      <c r="J21" s="693"/>
      <c r="K21" s="546" t="s">
        <v>139</v>
      </c>
      <c r="L21" s="550" t="s">
        <v>139</v>
      </c>
      <c r="M21" s="551"/>
      <c r="N21" s="552"/>
      <c r="O21" s="552"/>
      <c r="P21" s="553"/>
      <c r="Q21" s="558" t="s">
        <v>139</v>
      </c>
      <c r="R21" s="559" t="s">
        <v>139</v>
      </c>
      <c r="S21" s="552"/>
      <c r="T21" s="552"/>
      <c r="U21" s="550"/>
      <c r="V21" s="546"/>
      <c r="W21" s="552" t="s">
        <v>139</v>
      </c>
      <c r="X21" s="550"/>
      <c r="Y21" s="558" t="s">
        <v>139</v>
      </c>
      <c r="Z21" s="559"/>
      <c r="AA21" s="552"/>
      <c r="AB21" s="552"/>
      <c r="AC21" s="552" t="s">
        <v>139</v>
      </c>
      <c r="AD21" s="550"/>
      <c r="AE21" s="624"/>
      <c r="AF21" s="705"/>
      <c r="AG21" s="624"/>
      <c r="AH21" s="567" t="s">
        <v>139</v>
      </c>
      <c r="AI21" s="624"/>
      <c r="AJ21" s="567"/>
      <c r="AK21" s="624"/>
      <c r="AL21" s="566" t="s">
        <v>139</v>
      </c>
      <c r="AM21" s="567"/>
      <c r="AN21" s="624"/>
      <c r="AO21" s="566"/>
      <c r="AP21" s="567"/>
      <c r="AQ21" s="558" t="s">
        <v>139</v>
      </c>
      <c r="AR21" s="559"/>
      <c r="AS21" s="552"/>
      <c r="AT21" s="552"/>
      <c r="AU21" s="550" t="s">
        <v>139</v>
      </c>
      <c r="AV21" s="624" t="s">
        <v>139</v>
      </c>
      <c r="AW21" s="566"/>
      <c r="AX21" s="567"/>
      <c r="AY21" s="625" t="s">
        <v>139</v>
      </c>
      <c r="AZ21" s="625"/>
      <c r="BA21" s="772"/>
      <c r="BB21" s="773"/>
      <c r="BC21" s="773"/>
      <c r="BD21" s="773"/>
      <c r="BE21" s="773"/>
      <c r="BF21" s="773"/>
      <c r="BG21" s="705"/>
      <c r="BH21" s="624"/>
      <c r="BI21" s="566"/>
      <c r="BJ21" s="566"/>
      <c r="BK21" s="566"/>
      <c r="BL21" s="566"/>
      <c r="BM21" s="566"/>
      <c r="BN21" s="567"/>
      <c r="BO21" s="781"/>
      <c r="BP21" s="782"/>
      <c r="BQ21" s="783"/>
      <c r="BR21" s="772"/>
      <c r="BS21" s="773"/>
      <c r="BT21" s="705"/>
      <c r="BU21" s="772"/>
      <c r="BV21" s="773"/>
      <c r="BW21" s="705"/>
      <c r="BX21" s="772"/>
      <c r="BY21" s="773"/>
      <c r="BZ21" s="705"/>
      <c r="CA21" s="720">
        <v>57</v>
      </c>
      <c r="CB21" s="721"/>
      <c r="CC21" s="784"/>
      <c r="CD21" s="772"/>
      <c r="CE21" s="705"/>
      <c r="CF21" s="772">
        <v>2</v>
      </c>
      <c r="CG21" s="785" t="s">
        <v>139</v>
      </c>
      <c r="CH21" s="772"/>
      <c r="CI21" s="773"/>
      <c r="CJ21" s="705" t="s">
        <v>139</v>
      </c>
      <c r="CK21" s="772" t="s">
        <v>139</v>
      </c>
      <c r="CL21" s="773" t="s">
        <v>139</v>
      </c>
      <c r="CM21" s="705"/>
      <c r="CN21" s="622"/>
      <c r="CO21" s="622"/>
    </row>
    <row r="22" spans="1:93" s="544" customFormat="1" ht="16.5" customHeight="1">
      <c r="A22" s="1264"/>
      <c r="B22" s="605" t="s">
        <v>449</v>
      </c>
      <c r="C22" s="609"/>
      <c r="D22" s="612"/>
      <c r="E22" s="610"/>
      <c r="F22" s="609">
        <v>2</v>
      </c>
      <c r="G22" s="612" t="s">
        <v>139</v>
      </c>
      <c r="H22" s="583">
        <v>2</v>
      </c>
      <c r="I22" s="584" t="s">
        <v>139</v>
      </c>
      <c r="J22" s="694" t="s">
        <v>345</v>
      </c>
      <c r="K22" s="609" t="s">
        <v>139</v>
      </c>
      <c r="L22" s="610" t="s">
        <v>139</v>
      </c>
      <c r="M22" s="611" t="s">
        <v>139</v>
      </c>
      <c r="N22" s="612" t="s">
        <v>139</v>
      </c>
      <c r="O22" s="612" t="s">
        <v>139</v>
      </c>
      <c r="P22" s="587"/>
      <c r="Q22" s="580" t="s">
        <v>139</v>
      </c>
      <c r="R22" s="581" t="s">
        <v>139</v>
      </c>
      <c r="S22" s="582"/>
      <c r="T22" s="582"/>
      <c r="U22" s="583"/>
      <c r="V22" s="584"/>
      <c r="W22" s="582" t="s">
        <v>139</v>
      </c>
      <c r="X22" s="583"/>
      <c r="Y22" s="580" t="s">
        <v>139</v>
      </c>
      <c r="Z22" s="581"/>
      <c r="AA22" s="582"/>
      <c r="AB22" s="582"/>
      <c r="AC22" s="582" t="s">
        <v>139</v>
      </c>
      <c r="AD22" s="583" t="s">
        <v>139</v>
      </c>
      <c r="AE22" s="589" t="s">
        <v>139</v>
      </c>
      <c r="AF22" s="706" t="s">
        <v>658</v>
      </c>
      <c r="AG22" s="589"/>
      <c r="AH22" s="591" t="s">
        <v>139</v>
      </c>
      <c r="AI22" s="589"/>
      <c r="AJ22" s="591">
        <v>5</v>
      </c>
      <c r="AK22" s="617" t="s">
        <v>139</v>
      </c>
      <c r="AL22" s="618" t="s">
        <v>139</v>
      </c>
      <c r="AM22" s="619"/>
      <c r="AN22" s="617"/>
      <c r="AO22" s="618" t="s">
        <v>139</v>
      </c>
      <c r="AP22" s="619"/>
      <c r="AQ22" s="580" t="s">
        <v>139</v>
      </c>
      <c r="AR22" s="581" t="s">
        <v>139</v>
      </c>
      <c r="AS22" s="582"/>
      <c r="AT22" s="582"/>
      <c r="AU22" s="583"/>
      <c r="AV22" s="617" t="s">
        <v>139</v>
      </c>
      <c r="AW22" s="618"/>
      <c r="AX22" s="619"/>
      <c r="AY22" s="626"/>
      <c r="AZ22" s="626"/>
      <c r="BA22" s="774"/>
      <c r="BB22" s="775"/>
      <c r="BC22" s="775"/>
      <c r="BD22" s="775" t="s">
        <v>139</v>
      </c>
      <c r="BE22" s="775"/>
      <c r="BF22" s="775" t="s">
        <v>139</v>
      </c>
      <c r="BG22" s="704"/>
      <c r="BH22" s="617"/>
      <c r="BI22" s="618"/>
      <c r="BJ22" s="618"/>
      <c r="BK22" s="618" t="s">
        <v>139</v>
      </c>
      <c r="BL22" s="618"/>
      <c r="BM22" s="618" t="s">
        <v>139</v>
      </c>
      <c r="BN22" s="619"/>
      <c r="BO22" s="776" t="s">
        <v>139</v>
      </c>
      <c r="BP22" s="777"/>
      <c r="BQ22" s="778"/>
      <c r="BR22" s="774" t="s">
        <v>324</v>
      </c>
      <c r="BS22" s="775"/>
      <c r="BT22" s="704"/>
      <c r="BU22" s="774"/>
      <c r="BV22" s="775"/>
      <c r="BW22" s="704"/>
      <c r="BX22" s="774"/>
      <c r="BY22" s="775"/>
      <c r="BZ22" s="704"/>
      <c r="CA22" s="756">
        <v>9</v>
      </c>
      <c r="CB22" s="757"/>
      <c r="CC22" s="779"/>
      <c r="CD22" s="774" t="s">
        <v>139</v>
      </c>
      <c r="CE22" s="704"/>
      <c r="CF22" s="774" t="s">
        <v>139</v>
      </c>
      <c r="CG22" s="780"/>
      <c r="CH22" s="774"/>
      <c r="CI22" s="775" t="s">
        <v>139</v>
      </c>
      <c r="CJ22" s="704"/>
      <c r="CK22" s="774" t="s">
        <v>139</v>
      </c>
      <c r="CL22" s="775" t="s">
        <v>139</v>
      </c>
      <c r="CM22" s="704"/>
      <c r="CN22" s="622"/>
      <c r="CO22" s="622"/>
    </row>
    <row r="23" spans="1:93" s="544" customFormat="1" ht="16.5" customHeight="1">
      <c r="A23" s="1260" t="s">
        <v>481</v>
      </c>
      <c r="B23" s="592" t="s">
        <v>450</v>
      </c>
      <c r="C23" s="593">
        <v>2</v>
      </c>
      <c r="D23" s="594"/>
      <c r="E23" s="595">
        <v>2</v>
      </c>
      <c r="F23" s="593">
        <v>2</v>
      </c>
      <c r="G23" s="594" t="s">
        <v>139</v>
      </c>
      <c r="H23" s="595">
        <v>2</v>
      </c>
      <c r="I23" s="593"/>
      <c r="J23" s="696"/>
      <c r="K23" s="593" t="s">
        <v>139</v>
      </c>
      <c r="L23" s="595" t="s">
        <v>139</v>
      </c>
      <c r="M23" s="596" t="s">
        <v>139</v>
      </c>
      <c r="N23" s="594" t="s">
        <v>139</v>
      </c>
      <c r="O23" s="594" t="s">
        <v>139</v>
      </c>
      <c r="P23" s="597"/>
      <c r="Q23" s="598" t="s">
        <v>139</v>
      </c>
      <c r="R23" s="599" t="s">
        <v>139</v>
      </c>
      <c r="S23" s="594" t="s">
        <v>139</v>
      </c>
      <c r="T23" s="594" t="s">
        <v>139</v>
      </c>
      <c r="U23" s="595"/>
      <c r="V23" s="593"/>
      <c r="W23" s="594"/>
      <c r="X23" s="595"/>
      <c r="Y23" s="598" t="s">
        <v>139</v>
      </c>
      <c r="Z23" s="599"/>
      <c r="AA23" s="594"/>
      <c r="AB23" s="594"/>
      <c r="AC23" s="594" t="s">
        <v>139</v>
      </c>
      <c r="AD23" s="595"/>
      <c r="AE23" s="620" t="s">
        <v>139</v>
      </c>
      <c r="AF23" s="702" t="s">
        <v>659</v>
      </c>
      <c r="AG23" s="620"/>
      <c r="AH23" s="604" t="s">
        <v>139</v>
      </c>
      <c r="AI23" s="620">
        <v>1</v>
      </c>
      <c r="AJ23" s="604">
        <v>1</v>
      </c>
      <c r="AK23" s="620" t="s">
        <v>139</v>
      </c>
      <c r="AL23" s="603" t="s">
        <v>139</v>
      </c>
      <c r="AM23" s="604"/>
      <c r="AN23" s="620" t="s">
        <v>139</v>
      </c>
      <c r="AO23" s="603"/>
      <c r="AP23" s="604"/>
      <c r="AQ23" s="598" t="s">
        <v>139</v>
      </c>
      <c r="AR23" s="599" t="s">
        <v>139</v>
      </c>
      <c r="AS23" s="594" t="s">
        <v>139</v>
      </c>
      <c r="AT23" s="594"/>
      <c r="AU23" s="595"/>
      <c r="AV23" s="620"/>
      <c r="AW23" s="603" t="s">
        <v>139</v>
      </c>
      <c r="AX23" s="604"/>
      <c r="AY23" s="621" t="s">
        <v>139</v>
      </c>
      <c r="AZ23" s="621"/>
      <c r="BA23" s="601"/>
      <c r="BB23" s="602"/>
      <c r="BC23" s="602"/>
      <c r="BD23" s="602"/>
      <c r="BE23" s="602"/>
      <c r="BF23" s="602"/>
      <c r="BG23" s="702"/>
      <c r="BH23" s="620"/>
      <c r="BI23" s="603"/>
      <c r="BJ23" s="603"/>
      <c r="BK23" s="603"/>
      <c r="BL23" s="603"/>
      <c r="BM23" s="603"/>
      <c r="BN23" s="604"/>
      <c r="BO23" s="760"/>
      <c r="BP23" s="761"/>
      <c r="BQ23" s="762"/>
      <c r="BR23" s="601"/>
      <c r="BS23" s="602"/>
      <c r="BT23" s="702"/>
      <c r="BU23" s="601"/>
      <c r="BV23" s="602" t="s">
        <v>346</v>
      </c>
      <c r="BW23" s="702"/>
      <c r="BX23" s="601" t="s">
        <v>346</v>
      </c>
      <c r="BY23" s="602"/>
      <c r="BZ23" s="702"/>
      <c r="CA23" s="747">
        <v>104</v>
      </c>
      <c r="CB23" s="748">
        <v>1</v>
      </c>
      <c r="CC23" s="763" t="s">
        <v>139</v>
      </c>
      <c r="CD23" s="601"/>
      <c r="CE23" s="702"/>
      <c r="CF23" s="601">
        <v>2</v>
      </c>
      <c r="CG23" s="764" t="s">
        <v>139</v>
      </c>
      <c r="CH23" s="601"/>
      <c r="CI23" s="602"/>
      <c r="CJ23" s="702" t="s">
        <v>139</v>
      </c>
      <c r="CK23" s="601" t="s">
        <v>139</v>
      </c>
      <c r="CL23" s="602" t="s">
        <v>139</v>
      </c>
      <c r="CM23" s="702"/>
      <c r="CN23" s="622"/>
      <c r="CO23" s="622"/>
    </row>
    <row r="24" spans="1:93" s="544" customFormat="1" ht="16.5" customHeight="1">
      <c r="A24" s="1262"/>
      <c r="B24" s="605" t="s">
        <v>451</v>
      </c>
      <c r="C24" s="627"/>
      <c r="D24" s="628"/>
      <c r="E24" s="629"/>
      <c r="F24" s="609"/>
      <c r="G24" s="612"/>
      <c r="H24" s="610"/>
      <c r="I24" s="609"/>
      <c r="J24" s="698"/>
      <c r="K24" s="609" t="s">
        <v>139</v>
      </c>
      <c r="L24" s="610" t="s">
        <v>139</v>
      </c>
      <c r="M24" s="611" t="s">
        <v>139</v>
      </c>
      <c r="N24" s="612"/>
      <c r="O24" s="612" t="s">
        <v>139</v>
      </c>
      <c r="P24" s="613"/>
      <c r="Q24" s="614" t="s">
        <v>139</v>
      </c>
      <c r="R24" s="615" t="s">
        <v>139</v>
      </c>
      <c r="S24" s="612" t="s">
        <v>139</v>
      </c>
      <c r="T24" s="612" t="s">
        <v>139</v>
      </c>
      <c r="U24" s="610"/>
      <c r="V24" s="609" t="s">
        <v>139</v>
      </c>
      <c r="W24" s="612" t="s">
        <v>139</v>
      </c>
      <c r="X24" s="610"/>
      <c r="Y24" s="614" t="s">
        <v>139</v>
      </c>
      <c r="Z24" s="615"/>
      <c r="AA24" s="612"/>
      <c r="AB24" s="612"/>
      <c r="AC24" s="612"/>
      <c r="AD24" s="610" t="s">
        <v>139</v>
      </c>
      <c r="AE24" s="617" t="s">
        <v>139</v>
      </c>
      <c r="AF24" s="704" t="s">
        <v>660</v>
      </c>
      <c r="AG24" s="617"/>
      <c r="AH24" s="619" t="s">
        <v>139</v>
      </c>
      <c r="AI24" s="617">
        <v>18</v>
      </c>
      <c r="AJ24" s="619">
        <v>45</v>
      </c>
      <c r="AK24" s="617" t="s">
        <v>139</v>
      </c>
      <c r="AL24" s="618" t="s">
        <v>139</v>
      </c>
      <c r="AM24" s="619" t="s">
        <v>139</v>
      </c>
      <c r="AN24" s="617" t="s">
        <v>139</v>
      </c>
      <c r="AO24" s="618"/>
      <c r="AP24" s="619"/>
      <c r="AQ24" s="614" t="s">
        <v>139</v>
      </c>
      <c r="AR24" s="615" t="s">
        <v>139</v>
      </c>
      <c r="AS24" s="612" t="s">
        <v>139</v>
      </c>
      <c r="AT24" s="612"/>
      <c r="AU24" s="610"/>
      <c r="AV24" s="617"/>
      <c r="AW24" s="618"/>
      <c r="AX24" s="619" t="s">
        <v>139</v>
      </c>
      <c r="AY24" s="626" t="s">
        <v>139</v>
      </c>
      <c r="AZ24" s="626" t="s">
        <v>139</v>
      </c>
      <c r="BA24" s="774"/>
      <c r="BB24" s="775"/>
      <c r="BC24" s="775"/>
      <c r="BD24" s="775"/>
      <c r="BE24" s="775"/>
      <c r="BF24" s="775"/>
      <c r="BG24" s="704"/>
      <c r="BH24" s="617" t="s">
        <v>139</v>
      </c>
      <c r="BI24" s="618"/>
      <c r="BJ24" s="618" t="s">
        <v>139</v>
      </c>
      <c r="BK24" s="618" t="s">
        <v>139</v>
      </c>
      <c r="BL24" s="618"/>
      <c r="BM24" s="618"/>
      <c r="BN24" s="619" t="s">
        <v>139</v>
      </c>
      <c r="BO24" s="776"/>
      <c r="BP24" s="777"/>
      <c r="BQ24" s="778"/>
      <c r="BR24" s="774"/>
      <c r="BS24" s="775"/>
      <c r="BT24" s="704"/>
      <c r="BU24" s="774" t="s">
        <v>661</v>
      </c>
      <c r="BV24" s="775"/>
      <c r="BW24" s="704"/>
      <c r="BX24" s="774" t="s">
        <v>661</v>
      </c>
      <c r="BY24" s="775"/>
      <c r="BZ24" s="704"/>
      <c r="CA24" s="756">
        <v>125</v>
      </c>
      <c r="CB24" s="757">
        <v>287</v>
      </c>
      <c r="CC24" s="779" t="s">
        <v>139</v>
      </c>
      <c r="CD24" s="774"/>
      <c r="CE24" s="704"/>
      <c r="CF24" s="774">
        <v>2</v>
      </c>
      <c r="CG24" s="780" t="s">
        <v>139</v>
      </c>
      <c r="CH24" s="774"/>
      <c r="CI24" s="775" t="s">
        <v>139</v>
      </c>
      <c r="CJ24" s="704"/>
      <c r="CK24" s="774" t="s">
        <v>139</v>
      </c>
      <c r="CL24" s="775" t="s">
        <v>139</v>
      </c>
      <c r="CM24" s="704"/>
      <c r="CN24" s="622"/>
      <c r="CO24" s="622"/>
    </row>
    <row r="25" spans="1:93" s="544" customFormat="1" ht="16.5" customHeight="1">
      <c r="A25" s="1268" t="s">
        <v>542</v>
      </c>
      <c r="B25" s="545" t="s">
        <v>454</v>
      </c>
      <c r="C25" s="630"/>
      <c r="D25" s="631"/>
      <c r="E25" s="632"/>
      <c r="F25" s="562"/>
      <c r="G25" s="563"/>
      <c r="H25" s="564"/>
      <c r="I25" s="562"/>
      <c r="J25" s="699"/>
      <c r="K25" s="562" t="s">
        <v>139</v>
      </c>
      <c r="L25" s="564" t="s">
        <v>139</v>
      </c>
      <c r="M25" s="633"/>
      <c r="N25" s="563" t="s">
        <v>139</v>
      </c>
      <c r="O25" s="563"/>
      <c r="P25" s="634"/>
      <c r="Q25" s="561" t="s">
        <v>139</v>
      </c>
      <c r="R25" s="635"/>
      <c r="S25" s="563" t="s">
        <v>139</v>
      </c>
      <c r="T25" s="563"/>
      <c r="U25" s="564"/>
      <c r="V25" s="562"/>
      <c r="W25" s="563"/>
      <c r="X25" s="564"/>
      <c r="Y25" s="561" t="s">
        <v>139</v>
      </c>
      <c r="Z25" s="635"/>
      <c r="AA25" s="563"/>
      <c r="AB25" s="563"/>
      <c r="AC25" s="563" t="s">
        <v>139</v>
      </c>
      <c r="AD25" s="564"/>
      <c r="AE25" s="636"/>
      <c r="AF25" s="707"/>
      <c r="AG25" s="638"/>
      <c r="AH25" s="637" t="s">
        <v>139</v>
      </c>
      <c r="AI25" s="638">
        <v>22</v>
      </c>
      <c r="AJ25" s="637">
        <v>20</v>
      </c>
      <c r="AK25" s="638" t="s">
        <v>139</v>
      </c>
      <c r="AL25" s="639" t="s">
        <v>139</v>
      </c>
      <c r="AM25" s="637"/>
      <c r="AN25" s="638"/>
      <c r="AO25" s="639"/>
      <c r="AP25" s="637" t="s">
        <v>315</v>
      </c>
      <c r="AQ25" s="561" t="s">
        <v>139</v>
      </c>
      <c r="AR25" s="635"/>
      <c r="AS25" s="563"/>
      <c r="AT25" s="563"/>
      <c r="AU25" s="564" t="s">
        <v>139</v>
      </c>
      <c r="AV25" s="638" t="s">
        <v>139</v>
      </c>
      <c r="AW25" s="639"/>
      <c r="AX25" s="637"/>
      <c r="AY25" s="640" t="s">
        <v>139</v>
      </c>
      <c r="AZ25" s="640" t="s">
        <v>139</v>
      </c>
      <c r="BA25" s="786"/>
      <c r="BB25" s="787"/>
      <c r="BC25" s="787" t="s">
        <v>139</v>
      </c>
      <c r="BD25" s="787" t="s">
        <v>139</v>
      </c>
      <c r="BE25" s="787"/>
      <c r="BF25" s="787"/>
      <c r="BG25" s="707" t="s">
        <v>139</v>
      </c>
      <c r="BH25" s="638"/>
      <c r="BI25" s="639"/>
      <c r="BJ25" s="639" t="s">
        <v>139</v>
      </c>
      <c r="BK25" s="639" t="s">
        <v>139</v>
      </c>
      <c r="BL25" s="639"/>
      <c r="BM25" s="639"/>
      <c r="BN25" s="637"/>
      <c r="BO25" s="788" t="s">
        <v>139</v>
      </c>
      <c r="BP25" s="789"/>
      <c r="BQ25" s="790">
        <v>29</v>
      </c>
      <c r="BR25" s="786" t="s">
        <v>315</v>
      </c>
      <c r="BS25" s="787"/>
      <c r="BT25" s="707"/>
      <c r="BU25" s="772" t="s">
        <v>315</v>
      </c>
      <c r="BV25" s="773"/>
      <c r="BW25" s="705"/>
      <c r="BX25" s="772" t="s">
        <v>315</v>
      </c>
      <c r="BY25" s="773"/>
      <c r="BZ25" s="705"/>
      <c r="CA25" s="720">
        <v>31</v>
      </c>
      <c r="CB25" s="791"/>
      <c r="CC25" s="792"/>
      <c r="CD25" s="786" t="s">
        <v>139</v>
      </c>
      <c r="CE25" s="707" t="s">
        <v>139</v>
      </c>
      <c r="CF25" s="786" t="s">
        <v>139</v>
      </c>
      <c r="CG25" s="793"/>
      <c r="CH25" s="786"/>
      <c r="CI25" s="787" t="s">
        <v>139</v>
      </c>
      <c r="CJ25" s="707"/>
      <c r="CK25" s="786" t="s">
        <v>139</v>
      </c>
      <c r="CL25" s="787"/>
      <c r="CM25" s="707"/>
      <c r="CN25" s="622"/>
      <c r="CO25" s="622"/>
    </row>
    <row r="26" spans="1:93" s="544" customFormat="1" ht="16.5" customHeight="1">
      <c r="A26" s="1269"/>
      <c r="B26" s="568" t="s">
        <v>452</v>
      </c>
      <c r="C26" s="641">
        <v>1</v>
      </c>
      <c r="D26" s="642"/>
      <c r="E26" s="643">
        <v>1</v>
      </c>
      <c r="F26" s="569"/>
      <c r="G26" s="570"/>
      <c r="H26" s="571"/>
      <c r="I26" s="569"/>
      <c r="J26" s="694"/>
      <c r="K26" s="569" t="s">
        <v>139</v>
      </c>
      <c r="L26" s="571" t="s">
        <v>139</v>
      </c>
      <c r="M26" s="572"/>
      <c r="N26" s="570"/>
      <c r="O26" s="570"/>
      <c r="P26" s="573"/>
      <c r="Q26" s="574" t="s">
        <v>139</v>
      </c>
      <c r="R26" s="575" t="s">
        <v>139</v>
      </c>
      <c r="S26" s="570" t="s">
        <v>139</v>
      </c>
      <c r="T26" s="570" t="s">
        <v>139</v>
      </c>
      <c r="U26" s="571"/>
      <c r="V26" s="569"/>
      <c r="W26" s="570" t="s">
        <v>139</v>
      </c>
      <c r="X26" s="571"/>
      <c r="Y26" s="574" t="s">
        <v>139</v>
      </c>
      <c r="Z26" s="575"/>
      <c r="AA26" s="570"/>
      <c r="AB26" s="570"/>
      <c r="AC26" s="570" t="s">
        <v>139</v>
      </c>
      <c r="AD26" s="571"/>
      <c r="AE26" s="577"/>
      <c r="AF26" s="703"/>
      <c r="AG26" s="577"/>
      <c r="AH26" s="579" t="s">
        <v>139</v>
      </c>
      <c r="AI26" s="577">
        <v>1</v>
      </c>
      <c r="AJ26" s="579">
        <v>1</v>
      </c>
      <c r="AK26" s="577" t="s">
        <v>139</v>
      </c>
      <c r="AL26" s="578" t="s">
        <v>139</v>
      </c>
      <c r="AM26" s="579"/>
      <c r="AN26" s="577" t="s">
        <v>139</v>
      </c>
      <c r="AO26" s="578"/>
      <c r="AP26" s="579"/>
      <c r="AQ26" s="574" t="s">
        <v>139</v>
      </c>
      <c r="AR26" s="575" t="s">
        <v>139</v>
      </c>
      <c r="AS26" s="570" t="s">
        <v>139</v>
      </c>
      <c r="AT26" s="570"/>
      <c r="AU26" s="571"/>
      <c r="AV26" s="577"/>
      <c r="AW26" s="578" t="s">
        <v>139</v>
      </c>
      <c r="AX26" s="579"/>
      <c r="AY26" s="623" t="s">
        <v>139</v>
      </c>
      <c r="AZ26" s="623"/>
      <c r="BA26" s="765"/>
      <c r="BB26" s="766"/>
      <c r="BC26" s="766"/>
      <c r="BD26" s="766"/>
      <c r="BE26" s="766"/>
      <c r="BF26" s="766"/>
      <c r="BG26" s="703"/>
      <c r="BH26" s="577"/>
      <c r="BI26" s="578"/>
      <c r="BJ26" s="578"/>
      <c r="BK26" s="578"/>
      <c r="BL26" s="578"/>
      <c r="BM26" s="578"/>
      <c r="BN26" s="579"/>
      <c r="BO26" s="769"/>
      <c r="BP26" s="770"/>
      <c r="BQ26" s="771"/>
      <c r="BR26" s="765"/>
      <c r="BS26" s="766"/>
      <c r="BT26" s="703"/>
      <c r="BU26" s="765"/>
      <c r="BV26" s="766"/>
      <c r="BW26" s="703"/>
      <c r="BX26" s="765" t="s">
        <v>139</v>
      </c>
      <c r="BY26" s="766"/>
      <c r="BZ26" s="703"/>
      <c r="CA26" s="729">
        <v>60</v>
      </c>
      <c r="CB26" s="730">
        <v>559</v>
      </c>
      <c r="CC26" s="767"/>
      <c r="CD26" s="765" t="s">
        <v>139</v>
      </c>
      <c r="CE26" s="703"/>
      <c r="CF26" s="765" t="s">
        <v>139</v>
      </c>
      <c r="CG26" s="768"/>
      <c r="CH26" s="765"/>
      <c r="CI26" s="766" t="s">
        <v>139</v>
      </c>
      <c r="CJ26" s="703"/>
      <c r="CK26" s="765" t="s">
        <v>139</v>
      </c>
      <c r="CL26" s="766"/>
      <c r="CM26" s="703"/>
      <c r="CN26" s="622"/>
      <c r="CO26" s="622"/>
    </row>
    <row r="27" spans="1:93" s="544" customFormat="1" ht="16.5" customHeight="1">
      <c r="A27" s="1269"/>
      <c r="B27" s="568" t="s">
        <v>453</v>
      </c>
      <c r="C27" s="641">
        <v>1</v>
      </c>
      <c r="D27" s="642" t="s">
        <v>139</v>
      </c>
      <c r="E27" s="643">
        <v>2</v>
      </c>
      <c r="F27" s="644">
        <v>1</v>
      </c>
      <c r="G27" s="570" t="s">
        <v>139</v>
      </c>
      <c r="H27" s="571">
        <v>2</v>
      </c>
      <c r="I27" s="569" t="s">
        <v>139</v>
      </c>
      <c r="J27" s="694" t="s">
        <v>348</v>
      </c>
      <c r="K27" s="569" t="s">
        <v>139</v>
      </c>
      <c r="L27" s="571" t="s">
        <v>139</v>
      </c>
      <c r="M27" s="572" t="s">
        <v>139</v>
      </c>
      <c r="N27" s="570" t="s">
        <v>139</v>
      </c>
      <c r="O27" s="570" t="s">
        <v>139</v>
      </c>
      <c r="P27" s="573"/>
      <c r="Q27" s="574" t="s">
        <v>139</v>
      </c>
      <c r="R27" s="575" t="s">
        <v>139</v>
      </c>
      <c r="S27" s="570"/>
      <c r="T27" s="570"/>
      <c r="U27" s="571"/>
      <c r="V27" s="569"/>
      <c r="W27" s="570"/>
      <c r="X27" s="571"/>
      <c r="Y27" s="574"/>
      <c r="Z27" s="575"/>
      <c r="AA27" s="570"/>
      <c r="AB27" s="570"/>
      <c r="AC27" s="570"/>
      <c r="AD27" s="571"/>
      <c r="AE27" s="577"/>
      <c r="AF27" s="703"/>
      <c r="AG27" s="577" t="s">
        <v>139</v>
      </c>
      <c r="AH27" s="579"/>
      <c r="AI27" s="577"/>
      <c r="AJ27" s="579">
        <v>6</v>
      </c>
      <c r="AK27" s="577"/>
      <c r="AL27" s="578" t="s">
        <v>139</v>
      </c>
      <c r="AM27" s="579"/>
      <c r="AN27" s="577"/>
      <c r="AO27" s="578"/>
      <c r="AP27" s="579"/>
      <c r="AQ27" s="574" t="s">
        <v>139</v>
      </c>
      <c r="AR27" s="575" t="s">
        <v>139</v>
      </c>
      <c r="AS27" s="570"/>
      <c r="AT27" s="570"/>
      <c r="AU27" s="571"/>
      <c r="AV27" s="577" t="s">
        <v>139</v>
      </c>
      <c r="AW27" s="578"/>
      <c r="AX27" s="579" t="s">
        <v>139</v>
      </c>
      <c r="AY27" s="623"/>
      <c r="AZ27" s="623" t="s">
        <v>139</v>
      </c>
      <c r="BA27" s="765"/>
      <c r="BB27" s="766"/>
      <c r="BC27" s="766"/>
      <c r="BD27" s="766" t="s">
        <v>139</v>
      </c>
      <c r="BE27" s="766"/>
      <c r="BF27" s="766"/>
      <c r="BG27" s="703"/>
      <c r="BH27" s="577"/>
      <c r="BI27" s="578"/>
      <c r="BJ27" s="578"/>
      <c r="BK27" s="578"/>
      <c r="BL27" s="578"/>
      <c r="BM27" s="578"/>
      <c r="BN27" s="579"/>
      <c r="BO27" s="769" t="s">
        <v>139</v>
      </c>
      <c r="BP27" s="770">
        <v>16</v>
      </c>
      <c r="BQ27" s="771"/>
      <c r="BR27" s="765" t="s">
        <v>346</v>
      </c>
      <c r="BS27" s="766"/>
      <c r="BT27" s="703"/>
      <c r="BU27" s="765"/>
      <c r="BV27" s="766"/>
      <c r="BW27" s="703"/>
      <c r="BX27" s="765"/>
      <c r="BY27" s="766"/>
      <c r="BZ27" s="703"/>
      <c r="CA27" s="729"/>
      <c r="CB27" s="730">
        <v>106</v>
      </c>
      <c r="CC27" s="767" t="s">
        <v>139</v>
      </c>
      <c r="CD27" s="765" t="s">
        <v>139</v>
      </c>
      <c r="CE27" s="703"/>
      <c r="CF27" s="765" t="s">
        <v>139</v>
      </c>
      <c r="CG27" s="768"/>
      <c r="CH27" s="765"/>
      <c r="CI27" s="766" t="s">
        <v>139</v>
      </c>
      <c r="CJ27" s="703"/>
      <c r="CK27" s="765" t="s">
        <v>139</v>
      </c>
      <c r="CL27" s="766" t="s">
        <v>139</v>
      </c>
      <c r="CM27" s="703"/>
      <c r="CN27" s="622"/>
      <c r="CO27" s="622"/>
    </row>
    <row r="28" spans="1:93" s="544" customFormat="1" ht="16.5" customHeight="1">
      <c r="A28" s="1269"/>
      <c r="B28" s="568" t="s">
        <v>552</v>
      </c>
      <c r="C28" s="641">
        <v>3</v>
      </c>
      <c r="D28" s="642" t="s">
        <v>139</v>
      </c>
      <c r="E28" s="643">
        <v>3</v>
      </c>
      <c r="F28" s="569">
        <v>3</v>
      </c>
      <c r="G28" s="570" t="s">
        <v>139</v>
      </c>
      <c r="H28" s="571">
        <v>3</v>
      </c>
      <c r="I28" s="569"/>
      <c r="J28" s="694"/>
      <c r="K28" s="569" t="s">
        <v>139</v>
      </c>
      <c r="L28" s="571" t="s">
        <v>139</v>
      </c>
      <c r="M28" s="572" t="s">
        <v>139</v>
      </c>
      <c r="N28" s="570"/>
      <c r="O28" s="570" t="s">
        <v>139</v>
      </c>
      <c r="P28" s="573"/>
      <c r="Q28" s="574" t="s">
        <v>139</v>
      </c>
      <c r="R28" s="575" t="s">
        <v>139</v>
      </c>
      <c r="S28" s="570" t="s">
        <v>139</v>
      </c>
      <c r="T28" s="570" t="s">
        <v>139</v>
      </c>
      <c r="U28" s="571"/>
      <c r="V28" s="569" t="s">
        <v>139</v>
      </c>
      <c r="W28" s="570" t="s">
        <v>139</v>
      </c>
      <c r="X28" s="571" t="s">
        <v>139</v>
      </c>
      <c r="Y28" s="574" t="s">
        <v>139</v>
      </c>
      <c r="Z28" s="575"/>
      <c r="AA28" s="570"/>
      <c r="AB28" s="570"/>
      <c r="AC28" s="570" t="s">
        <v>139</v>
      </c>
      <c r="AD28" s="571"/>
      <c r="AE28" s="577" t="s">
        <v>139</v>
      </c>
      <c r="AF28" s="703" t="s">
        <v>662</v>
      </c>
      <c r="AG28" s="577" t="s">
        <v>139</v>
      </c>
      <c r="AH28" s="579"/>
      <c r="AI28" s="577">
        <v>16</v>
      </c>
      <c r="AJ28" s="579">
        <v>8</v>
      </c>
      <c r="AK28" s="577"/>
      <c r="AL28" s="578" t="s">
        <v>139</v>
      </c>
      <c r="AM28" s="579" t="s">
        <v>139</v>
      </c>
      <c r="AN28" s="577"/>
      <c r="AO28" s="578"/>
      <c r="AP28" s="579"/>
      <c r="AQ28" s="574" t="s">
        <v>139</v>
      </c>
      <c r="AR28" s="575" t="s">
        <v>139</v>
      </c>
      <c r="AS28" s="570" t="s">
        <v>139</v>
      </c>
      <c r="AT28" s="570"/>
      <c r="AU28" s="571"/>
      <c r="AV28" s="577" t="s">
        <v>139</v>
      </c>
      <c r="AW28" s="578"/>
      <c r="AX28" s="579"/>
      <c r="AY28" s="623" t="s">
        <v>139</v>
      </c>
      <c r="AZ28" s="623" t="s">
        <v>139</v>
      </c>
      <c r="BA28" s="765"/>
      <c r="BB28" s="766"/>
      <c r="BC28" s="766"/>
      <c r="BD28" s="766"/>
      <c r="BE28" s="766"/>
      <c r="BF28" s="766"/>
      <c r="BG28" s="703"/>
      <c r="BH28" s="577"/>
      <c r="BI28" s="578"/>
      <c r="BJ28" s="578" t="s">
        <v>139</v>
      </c>
      <c r="BK28" s="578"/>
      <c r="BL28" s="578" t="s">
        <v>139</v>
      </c>
      <c r="BM28" s="578"/>
      <c r="BN28" s="579"/>
      <c r="BO28" s="769" t="s">
        <v>139</v>
      </c>
      <c r="BP28" s="770"/>
      <c r="BQ28" s="771">
        <v>14</v>
      </c>
      <c r="BR28" s="765" t="s">
        <v>328</v>
      </c>
      <c r="BS28" s="766"/>
      <c r="BT28" s="703"/>
      <c r="BU28" s="765" t="s">
        <v>328</v>
      </c>
      <c r="BV28" s="766"/>
      <c r="BW28" s="703"/>
      <c r="BX28" s="765" t="s">
        <v>139</v>
      </c>
      <c r="BY28" s="766"/>
      <c r="BZ28" s="703"/>
      <c r="CA28" s="729">
        <v>18</v>
      </c>
      <c r="CB28" s="730">
        <v>3</v>
      </c>
      <c r="CC28" s="767" t="s">
        <v>139</v>
      </c>
      <c r="CD28" s="794"/>
      <c r="CE28" s="795" t="s">
        <v>139</v>
      </c>
      <c r="CF28" s="794"/>
      <c r="CG28" s="796"/>
      <c r="CH28" s="794"/>
      <c r="CI28" s="797"/>
      <c r="CJ28" s="795"/>
      <c r="CK28" s="765" t="s">
        <v>139</v>
      </c>
      <c r="CL28" s="766" t="s">
        <v>139</v>
      </c>
      <c r="CM28" s="703"/>
      <c r="CN28" s="622"/>
      <c r="CO28" s="622"/>
    </row>
    <row r="29" spans="1:93" s="544" customFormat="1" ht="16.5" customHeight="1">
      <c r="A29" s="1269"/>
      <c r="B29" s="568" t="s">
        <v>455</v>
      </c>
      <c r="C29" s="641">
        <v>1</v>
      </c>
      <c r="D29" s="642"/>
      <c r="E29" s="643">
        <v>1</v>
      </c>
      <c r="F29" s="644">
        <v>2</v>
      </c>
      <c r="G29" s="570" t="s">
        <v>139</v>
      </c>
      <c r="H29" s="571">
        <v>2</v>
      </c>
      <c r="I29" s="569"/>
      <c r="J29" s="694"/>
      <c r="K29" s="569" t="s">
        <v>139</v>
      </c>
      <c r="L29" s="571" t="s">
        <v>139</v>
      </c>
      <c r="M29" s="572"/>
      <c r="N29" s="570"/>
      <c r="O29" s="570"/>
      <c r="P29" s="573"/>
      <c r="Q29" s="574" t="s">
        <v>139</v>
      </c>
      <c r="R29" s="575" t="s">
        <v>139</v>
      </c>
      <c r="S29" s="570" t="s">
        <v>139</v>
      </c>
      <c r="T29" s="570" t="s">
        <v>139</v>
      </c>
      <c r="U29" s="571"/>
      <c r="V29" s="569" t="s">
        <v>139</v>
      </c>
      <c r="W29" s="570" t="s">
        <v>139</v>
      </c>
      <c r="X29" s="571" t="s">
        <v>139</v>
      </c>
      <c r="Y29" s="558"/>
      <c r="Z29" s="559"/>
      <c r="AA29" s="552"/>
      <c r="AB29" s="552"/>
      <c r="AC29" s="552"/>
      <c r="AD29" s="550"/>
      <c r="AE29" s="624" t="s">
        <v>139</v>
      </c>
      <c r="AF29" s="705" t="s">
        <v>407</v>
      </c>
      <c r="AG29" s="577"/>
      <c r="AH29" s="579" t="s">
        <v>139</v>
      </c>
      <c r="AI29" s="577"/>
      <c r="AJ29" s="579"/>
      <c r="AK29" s="577" t="s">
        <v>139</v>
      </c>
      <c r="AL29" s="578"/>
      <c r="AM29" s="579"/>
      <c r="AN29" s="577"/>
      <c r="AO29" s="578" t="s">
        <v>139</v>
      </c>
      <c r="AP29" s="579"/>
      <c r="AQ29" s="574" t="s">
        <v>139</v>
      </c>
      <c r="AR29" s="575" t="s">
        <v>139</v>
      </c>
      <c r="AS29" s="570" t="s">
        <v>139</v>
      </c>
      <c r="AT29" s="570"/>
      <c r="AU29" s="571"/>
      <c r="AV29" s="577" t="s">
        <v>139</v>
      </c>
      <c r="AW29" s="578"/>
      <c r="AX29" s="579"/>
      <c r="AY29" s="623" t="s">
        <v>139</v>
      </c>
      <c r="AZ29" s="623" t="s">
        <v>139</v>
      </c>
      <c r="BA29" s="765"/>
      <c r="BB29" s="766"/>
      <c r="BC29" s="766"/>
      <c r="BD29" s="766"/>
      <c r="BE29" s="766"/>
      <c r="BF29" s="766"/>
      <c r="BG29" s="703"/>
      <c r="BH29" s="577"/>
      <c r="BI29" s="578"/>
      <c r="BJ29" s="578"/>
      <c r="BK29" s="578"/>
      <c r="BL29" s="578"/>
      <c r="BM29" s="578"/>
      <c r="BN29" s="579"/>
      <c r="BO29" s="769"/>
      <c r="BP29" s="770"/>
      <c r="BQ29" s="771"/>
      <c r="BR29" s="765"/>
      <c r="BS29" s="766"/>
      <c r="BT29" s="703"/>
      <c r="BU29" s="765"/>
      <c r="BV29" s="766"/>
      <c r="BW29" s="703"/>
      <c r="BX29" s="765"/>
      <c r="BY29" s="766"/>
      <c r="BZ29" s="703"/>
      <c r="CA29" s="729">
        <v>14</v>
      </c>
      <c r="CB29" s="730"/>
      <c r="CC29" s="767"/>
      <c r="CD29" s="765"/>
      <c r="CE29" s="703"/>
      <c r="CF29" s="765"/>
      <c r="CG29" s="768"/>
      <c r="CH29" s="765"/>
      <c r="CI29" s="766"/>
      <c r="CJ29" s="703"/>
      <c r="CK29" s="765" t="s">
        <v>139</v>
      </c>
      <c r="CL29" s="766" t="s">
        <v>346</v>
      </c>
      <c r="CM29" s="703"/>
      <c r="CN29" s="622"/>
      <c r="CO29" s="622"/>
    </row>
    <row r="30" spans="1:93" s="544" customFormat="1" ht="16.5" customHeight="1">
      <c r="A30" s="1270"/>
      <c r="B30" s="605" t="s">
        <v>97</v>
      </c>
      <c r="C30" s="627"/>
      <c r="D30" s="628"/>
      <c r="E30" s="629"/>
      <c r="F30" s="645">
        <v>1</v>
      </c>
      <c r="G30" s="612" t="s">
        <v>139</v>
      </c>
      <c r="H30" s="610">
        <v>2</v>
      </c>
      <c r="I30" s="609"/>
      <c r="J30" s="698"/>
      <c r="K30" s="609" t="s">
        <v>139</v>
      </c>
      <c r="L30" s="610" t="s">
        <v>139</v>
      </c>
      <c r="M30" s="611" t="s">
        <v>139</v>
      </c>
      <c r="N30" s="612"/>
      <c r="O30" s="612"/>
      <c r="P30" s="613"/>
      <c r="Q30" s="614" t="s">
        <v>139</v>
      </c>
      <c r="R30" s="615" t="s">
        <v>139</v>
      </c>
      <c r="S30" s="612" t="s">
        <v>139</v>
      </c>
      <c r="T30" s="612" t="s">
        <v>139</v>
      </c>
      <c r="U30" s="610"/>
      <c r="V30" s="609"/>
      <c r="W30" s="612" t="s">
        <v>139</v>
      </c>
      <c r="X30" s="610"/>
      <c r="Y30" s="614"/>
      <c r="Z30" s="615"/>
      <c r="AA30" s="612"/>
      <c r="AB30" s="612"/>
      <c r="AC30" s="612"/>
      <c r="AD30" s="610"/>
      <c r="AE30" s="617" t="s">
        <v>139</v>
      </c>
      <c r="AF30" s="704" t="s">
        <v>663</v>
      </c>
      <c r="AG30" s="617">
        <v>3</v>
      </c>
      <c r="AH30" s="619">
        <v>3</v>
      </c>
      <c r="AI30" s="617">
        <v>4</v>
      </c>
      <c r="AJ30" s="619">
        <v>4</v>
      </c>
      <c r="AK30" s="617"/>
      <c r="AL30" s="618" t="s">
        <v>139</v>
      </c>
      <c r="AM30" s="619"/>
      <c r="AN30" s="617"/>
      <c r="AO30" s="618"/>
      <c r="AP30" s="619"/>
      <c r="AQ30" s="614" t="s">
        <v>139</v>
      </c>
      <c r="AR30" s="615" t="s">
        <v>139</v>
      </c>
      <c r="AS30" s="612" t="s">
        <v>139</v>
      </c>
      <c r="AT30" s="612"/>
      <c r="AU30" s="610" t="s">
        <v>139</v>
      </c>
      <c r="AV30" s="589" t="s">
        <v>139</v>
      </c>
      <c r="AW30" s="590"/>
      <c r="AX30" s="591"/>
      <c r="AY30" s="626" t="s">
        <v>139</v>
      </c>
      <c r="AZ30" s="843" t="s">
        <v>139</v>
      </c>
      <c r="BA30" s="774"/>
      <c r="BB30" s="775"/>
      <c r="BC30" s="775"/>
      <c r="BD30" s="775"/>
      <c r="BE30" s="775"/>
      <c r="BF30" s="775"/>
      <c r="BG30" s="704"/>
      <c r="BH30" s="617"/>
      <c r="BI30" s="618"/>
      <c r="BJ30" s="618"/>
      <c r="BK30" s="618"/>
      <c r="BL30" s="618"/>
      <c r="BM30" s="618"/>
      <c r="BN30" s="619"/>
      <c r="BO30" s="776"/>
      <c r="BP30" s="777"/>
      <c r="BQ30" s="778"/>
      <c r="BR30" s="774"/>
      <c r="BS30" s="775"/>
      <c r="BT30" s="704"/>
      <c r="BU30" s="774"/>
      <c r="BV30" s="798"/>
      <c r="BW30" s="706"/>
      <c r="BX30" s="799"/>
      <c r="BY30" s="798"/>
      <c r="BZ30" s="706"/>
      <c r="CA30" s="738">
        <v>41</v>
      </c>
      <c r="CB30" s="739">
        <v>48</v>
      </c>
      <c r="CC30" s="779" t="s">
        <v>139</v>
      </c>
      <c r="CD30" s="774"/>
      <c r="CE30" s="704"/>
      <c r="CF30" s="774" t="s">
        <v>139</v>
      </c>
      <c r="CG30" s="780"/>
      <c r="CH30" s="799"/>
      <c r="CI30" s="798"/>
      <c r="CJ30" s="706"/>
      <c r="CK30" s="765" t="s">
        <v>139</v>
      </c>
      <c r="CL30" s="775" t="s">
        <v>139</v>
      </c>
      <c r="CM30" s="706"/>
      <c r="CN30" s="622"/>
      <c r="CO30" s="622"/>
    </row>
    <row r="31" spans="1:93" s="544" customFormat="1" ht="16.5" customHeight="1">
      <c r="A31" s="1260" t="s">
        <v>482</v>
      </c>
      <c r="B31" s="592" t="s">
        <v>457</v>
      </c>
      <c r="C31" s="646">
        <v>1</v>
      </c>
      <c r="D31" s="647" t="s">
        <v>139</v>
      </c>
      <c r="E31" s="648">
        <v>1</v>
      </c>
      <c r="F31" s="593">
        <v>1</v>
      </c>
      <c r="G31" s="594"/>
      <c r="H31" s="595">
        <v>1</v>
      </c>
      <c r="I31" s="593"/>
      <c r="J31" s="696"/>
      <c r="K31" s="593" t="s">
        <v>139</v>
      </c>
      <c r="L31" s="595" t="s">
        <v>139</v>
      </c>
      <c r="M31" s="596" t="s">
        <v>139</v>
      </c>
      <c r="N31" s="594" t="s">
        <v>139</v>
      </c>
      <c r="O31" s="594" t="s">
        <v>139</v>
      </c>
      <c r="P31" s="597"/>
      <c r="Q31" s="598" t="s">
        <v>139</v>
      </c>
      <c r="R31" s="599" t="s">
        <v>139</v>
      </c>
      <c r="S31" s="594" t="s">
        <v>139</v>
      </c>
      <c r="T31" s="594" t="s">
        <v>139</v>
      </c>
      <c r="U31" s="595"/>
      <c r="V31" s="593"/>
      <c r="W31" s="594" t="s">
        <v>139</v>
      </c>
      <c r="X31" s="595"/>
      <c r="Y31" s="598" t="s">
        <v>139</v>
      </c>
      <c r="Z31" s="599"/>
      <c r="AA31" s="594"/>
      <c r="AB31" s="647"/>
      <c r="AC31" s="647" t="s">
        <v>315</v>
      </c>
      <c r="AD31" s="968"/>
      <c r="AE31" s="969" t="s">
        <v>139</v>
      </c>
      <c r="AF31" s="970" t="s">
        <v>168</v>
      </c>
      <c r="AG31" s="969"/>
      <c r="AH31" s="971" t="s">
        <v>139</v>
      </c>
      <c r="AI31" s="620">
        <v>23</v>
      </c>
      <c r="AJ31" s="604">
        <v>14</v>
      </c>
      <c r="AK31" s="620" t="s">
        <v>139</v>
      </c>
      <c r="AL31" s="603"/>
      <c r="AM31" s="604"/>
      <c r="AN31" s="620" t="s">
        <v>139</v>
      </c>
      <c r="AO31" s="603"/>
      <c r="AP31" s="604"/>
      <c r="AQ31" s="598" t="s">
        <v>139</v>
      </c>
      <c r="AR31" s="599" t="s">
        <v>139</v>
      </c>
      <c r="AS31" s="594" t="s">
        <v>139</v>
      </c>
      <c r="AT31" s="594" t="s">
        <v>139</v>
      </c>
      <c r="AU31" s="595"/>
      <c r="AV31" s="620" t="s">
        <v>139</v>
      </c>
      <c r="AW31" s="603"/>
      <c r="AX31" s="604"/>
      <c r="AY31" s="621"/>
      <c r="AZ31" s="621" t="s">
        <v>139</v>
      </c>
      <c r="BA31" s="601"/>
      <c r="BB31" s="602"/>
      <c r="BC31" s="602"/>
      <c r="BD31" s="602"/>
      <c r="BE31" s="602"/>
      <c r="BF31" s="602"/>
      <c r="BG31" s="702"/>
      <c r="BH31" s="620"/>
      <c r="BI31" s="603"/>
      <c r="BJ31" s="603"/>
      <c r="BK31" s="603"/>
      <c r="BL31" s="603"/>
      <c r="BM31" s="603"/>
      <c r="BN31" s="604"/>
      <c r="BO31" s="760"/>
      <c r="BP31" s="761"/>
      <c r="BQ31" s="762"/>
      <c r="BR31" s="601"/>
      <c r="BS31" s="602"/>
      <c r="BT31" s="702"/>
      <c r="BU31" s="601"/>
      <c r="BV31" s="602" t="s">
        <v>334</v>
      </c>
      <c r="BW31" s="702"/>
      <c r="BX31" s="601" t="s">
        <v>139</v>
      </c>
      <c r="BY31" s="602"/>
      <c r="BZ31" s="702"/>
      <c r="CA31" s="747">
        <v>23</v>
      </c>
      <c r="CB31" s="748"/>
      <c r="CC31" s="763"/>
      <c r="CD31" s="601"/>
      <c r="CE31" s="702"/>
      <c r="CF31" s="601" t="s">
        <v>139</v>
      </c>
      <c r="CG31" s="764"/>
      <c r="CH31" s="601"/>
      <c r="CI31" s="602"/>
      <c r="CJ31" s="702" t="s">
        <v>139</v>
      </c>
      <c r="CK31" s="601" t="s">
        <v>139</v>
      </c>
      <c r="CL31" s="602"/>
      <c r="CM31" s="702"/>
      <c r="CN31" s="622"/>
      <c r="CO31" s="622"/>
    </row>
    <row r="32" spans="1:93" s="544" customFormat="1" ht="16.5" customHeight="1">
      <c r="A32" s="1261"/>
      <c r="B32" s="568" t="s">
        <v>456</v>
      </c>
      <c r="C32" s="569">
        <v>1</v>
      </c>
      <c r="D32" s="570"/>
      <c r="E32" s="571">
        <v>1</v>
      </c>
      <c r="F32" s="569"/>
      <c r="G32" s="570"/>
      <c r="H32" s="571"/>
      <c r="I32" s="569"/>
      <c r="J32" s="694"/>
      <c r="K32" s="569" t="s">
        <v>139</v>
      </c>
      <c r="L32" s="571" t="s">
        <v>139</v>
      </c>
      <c r="M32" s="572" t="s">
        <v>139</v>
      </c>
      <c r="N32" s="570"/>
      <c r="O32" s="570" t="s">
        <v>139</v>
      </c>
      <c r="P32" s="573"/>
      <c r="Q32" s="574" t="s">
        <v>139</v>
      </c>
      <c r="R32" s="575" t="s">
        <v>139</v>
      </c>
      <c r="S32" s="570" t="s">
        <v>139</v>
      </c>
      <c r="T32" s="570" t="s">
        <v>139</v>
      </c>
      <c r="U32" s="571"/>
      <c r="V32" s="569"/>
      <c r="W32" s="570" t="s">
        <v>139</v>
      </c>
      <c r="X32" s="571"/>
      <c r="Y32" s="574" t="s">
        <v>139</v>
      </c>
      <c r="Z32" s="575"/>
      <c r="AA32" s="570"/>
      <c r="AB32" s="642"/>
      <c r="AC32" s="642" t="s">
        <v>139</v>
      </c>
      <c r="AD32" s="643"/>
      <c r="AE32" s="966" t="s">
        <v>139</v>
      </c>
      <c r="AF32" s="972" t="s">
        <v>731</v>
      </c>
      <c r="AG32" s="966"/>
      <c r="AH32" s="973"/>
      <c r="AI32" s="577">
        <v>16</v>
      </c>
      <c r="AJ32" s="579"/>
      <c r="AK32" s="577" t="s">
        <v>139</v>
      </c>
      <c r="AL32" s="578" t="s">
        <v>139</v>
      </c>
      <c r="AM32" s="579" t="s">
        <v>139</v>
      </c>
      <c r="AN32" s="577" t="s">
        <v>139</v>
      </c>
      <c r="AO32" s="578"/>
      <c r="AP32" s="579"/>
      <c r="AQ32" s="574" t="s">
        <v>139</v>
      </c>
      <c r="AR32" s="575" t="s">
        <v>139</v>
      </c>
      <c r="AS32" s="570"/>
      <c r="AT32" s="570"/>
      <c r="AU32" s="571"/>
      <c r="AV32" s="577" t="s">
        <v>139</v>
      </c>
      <c r="AW32" s="578"/>
      <c r="AX32" s="579"/>
      <c r="AY32" s="623" t="s">
        <v>139</v>
      </c>
      <c r="AZ32" s="963"/>
      <c r="BA32" s="765"/>
      <c r="BB32" s="766"/>
      <c r="BC32" s="766"/>
      <c r="BD32" s="766"/>
      <c r="BE32" s="766"/>
      <c r="BF32" s="766"/>
      <c r="BG32" s="703"/>
      <c r="BH32" s="577"/>
      <c r="BI32" s="578"/>
      <c r="BJ32" s="578"/>
      <c r="BK32" s="578" t="s">
        <v>139</v>
      </c>
      <c r="BL32" s="578"/>
      <c r="BM32" s="578" t="s">
        <v>139</v>
      </c>
      <c r="BN32" s="579"/>
      <c r="BO32" s="769" t="s">
        <v>139</v>
      </c>
      <c r="BP32" s="770"/>
      <c r="BQ32" s="771">
        <v>1</v>
      </c>
      <c r="BR32" s="765" t="s">
        <v>341</v>
      </c>
      <c r="BS32" s="766" t="s">
        <v>341</v>
      </c>
      <c r="BT32" s="703"/>
      <c r="BU32" s="765"/>
      <c r="BV32" s="766" t="s">
        <v>341</v>
      </c>
      <c r="BW32" s="703"/>
      <c r="BX32" s="765" t="s">
        <v>139</v>
      </c>
      <c r="BY32" s="766"/>
      <c r="BZ32" s="703"/>
      <c r="CA32" s="729">
        <v>144</v>
      </c>
      <c r="CB32" s="730">
        <v>349</v>
      </c>
      <c r="CC32" s="767" t="s">
        <v>139</v>
      </c>
      <c r="CD32" s="765" t="s">
        <v>139</v>
      </c>
      <c r="CE32" s="703"/>
      <c r="CF32" s="765" t="s">
        <v>139</v>
      </c>
      <c r="CG32" s="768"/>
      <c r="CH32" s="765"/>
      <c r="CI32" s="766"/>
      <c r="CJ32" s="703" t="s">
        <v>139</v>
      </c>
      <c r="CK32" s="765" t="s">
        <v>139</v>
      </c>
      <c r="CL32" s="766" t="s">
        <v>139</v>
      </c>
      <c r="CM32" s="703"/>
      <c r="CN32" s="622"/>
      <c r="CO32" s="622"/>
    </row>
    <row r="33" spans="1:93" s="544" customFormat="1" ht="16.5" customHeight="1">
      <c r="A33" s="1261"/>
      <c r="B33" s="568" t="s">
        <v>458</v>
      </c>
      <c r="C33" s="569"/>
      <c r="D33" s="570"/>
      <c r="E33" s="571"/>
      <c r="F33" s="569"/>
      <c r="G33" s="570"/>
      <c r="H33" s="571"/>
      <c r="I33" s="569"/>
      <c r="J33" s="694"/>
      <c r="K33" s="569" t="s">
        <v>139</v>
      </c>
      <c r="L33" s="571" t="s">
        <v>139</v>
      </c>
      <c r="M33" s="572"/>
      <c r="N33" s="570"/>
      <c r="O33" s="570"/>
      <c r="P33" s="573"/>
      <c r="Q33" s="574" t="s">
        <v>139</v>
      </c>
      <c r="R33" s="575" t="s">
        <v>139</v>
      </c>
      <c r="S33" s="570" t="s">
        <v>139</v>
      </c>
      <c r="T33" s="570" t="s">
        <v>139</v>
      </c>
      <c r="U33" s="571"/>
      <c r="V33" s="569"/>
      <c r="W33" s="570" t="s">
        <v>139</v>
      </c>
      <c r="X33" s="571"/>
      <c r="Y33" s="574" t="s">
        <v>139</v>
      </c>
      <c r="Z33" s="575"/>
      <c r="AA33" s="570"/>
      <c r="AB33" s="642"/>
      <c r="AC33" s="642" t="s">
        <v>139</v>
      </c>
      <c r="AD33" s="643"/>
      <c r="AE33" s="966" t="s">
        <v>139</v>
      </c>
      <c r="AF33" s="972" t="s">
        <v>161</v>
      </c>
      <c r="AG33" s="966"/>
      <c r="AH33" s="973" t="s">
        <v>139</v>
      </c>
      <c r="AI33" s="577">
        <v>9</v>
      </c>
      <c r="AJ33" s="579"/>
      <c r="AK33" s="577"/>
      <c r="AL33" s="578"/>
      <c r="AM33" s="579"/>
      <c r="AN33" s="577"/>
      <c r="AO33" s="578"/>
      <c r="AP33" s="579"/>
      <c r="AQ33" s="574" t="s">
        <v>139</v>
      </c>
      <c r="AR33" s="575" t="s">
        <v>139</v>
      </c>
      <c r="AS33" s="570"/>
      <c r="AT33" s="570"/>
      <c r="AU33" s="571"/>
      <c r="AV33" s="577" t="s">
        <v>139</v>
      </c>
      <c r="AW33" s="578"/>
      <c r="AX33" s="579"/>
      <c r="AY33" s="623"/>
      <c r="AZ33" s="623"/>
      <c r="BA33" s="765"/>
      <c r="BB33" s="766"/>
      <c r="BC33" s="766"/>
      <c r="BD33" s="766"/>
      <c r="BE33" s="766"/>
      <c r="BF33" s="766"/>
      <c r="BG33" s="703"/>
      <c r="BH33" s="577"/>
      <c r="BI33" s="578"/>
      <c r="BJ33" s="578"/>
      <c r="BK33" s="578" t="s">
        <v>139</v>
      </c>
      <c r="BL33" s="578"/>
      <c r="BM33" s="578"/>
      <c r="BN33" s="579"/>
      <c r="BO33" s="769"/>
      <c r="BP33" s="770"/>
      <c r="BQ33" s="771"/>
      <c r="BR33" s="765"/>
      <c r="BS33" s="766"/>
      <c r="BT33" s="703"/>
      <c r="BU33" s="765"/>
      <c r="BV33" s="766"/>
      <c r="BW33" s="703"/>
      <c r="BX33" s="765"/>
      <c r="BY33" s="766"/>
      <c r="BZ33" s="703"/>
      <c r="CA33" s="729">
        <v>13</v>
      </c>
      <c r="CB33" s="730"/>
      <c r="CC33" s="767"/>
      <c r="CD33" s="765"/>
      <c r="CE33" s="703"/>
      <c r="CF33" s="765" t="s">
        <v>139</v>
      </c>
      <c r="CG33" s="768"/>
      <c r="CH33" s="765"/>
      <c r="CI33" s="766"/>
      <c r="CJ33" s="703" t="s">
        <v>139</v>
      </c>
      <c r="CK33" s="765" t="s">
        <v>139</v>
      </c>
      <c r="CL33" s="766"/>
      <c r="CM33" s="703"/>
      <c r="CN33" s="622"/>
      <c r="CO33" s="622"/>
    </row>
    <row r="34" spans="1:93" s="544" customFormat="1" ht="16.5" customHeight="1">
      <c r="A34" s="1261"/>
      <c r="B34" s="568" t="s">
        <v>459</v>
      </c>
      <c r="C34" s="569">
        <v>2</v>
      </c>
      <c r="D34" s="570"/>
      <c r="E34" s="571">
        <v>2</v>
      </c>
      <c r="F34" s="569"/>
      <c r="G34" s="570"/>
      <c r="H34" s="571"/>
      <c r="I34" s="569"/>
      <c r="J34" s="694"/>
      <c r="K34" s="569" t="s">
        <v>139</v>
      </c>
      <c r="L34" s="571" t="s">
        <v>139</v>
      </c>
      <c r="M34" s="572"/>
      <c r="N34" s="570"/>
      <c r="O34" s="570"/>
      <c r="P34" s="573"/>
      <c r="Q34" s="574" t="s">
        <v>139</v>
      </c>
      <c r="R34" s="575" t="s">
        <v>139</v>
      </c>
      <c r="S34" s="570"/>
      <c r="T34" s="570" t="s">
        <v>139</v>
      </c>
      <c r="U34" s="571"/>
      <c r="V34" s="569"/>
      <c r="W34" s="570" t="s">
        <v>139</v>
      </c>
      <c r="X34" s="571"/>
      <c r="Y34" s="574" t="s">
        <v>139</v>
      </c>
      <c r="Z34" s="575"/>
      <c r="AA34" s="570"/>
      <c r="AB34" s="642"/>
      <c r="AC34" s="642" t="s">
        <v>315</v>
      </c>
      <c r="AD34" s="643"/>
      <c r="AE34" s="966" t="s">
        <v>139</v>
      </c>
      <c r="AF34" s="972" t="s">
        <v>161</v>
      </c>
      <c r="AG34" s="966"/>
      <c r="AH34" s="973"/>
      <c r="AI34" s="577">
        <v>74</v>
      </c>
      <c r="AJ34" s="579">
        <v>26</v>
      </c>
      <c r="AK34" s="577"/>
      <c r="AL34" s="578"/>
      <c r="AM34" s="579"/>
      <c r="AN34" s="577"/>
      <c r="AO34" s="578"/>
      <c r="AP34" s="579"/>
      <c r="AQ34" s="574" t="s">
        <v>139</v>
      </c>
      <c r="AR34" s="575" t="s">
        <v>139</v>
      </c>
      <c r="AS34" s="570"/>
      <c r="AT34" s="570"/>
      <c r="AU34" s="571"/>
      <c r="AV34" s="577" t="s">
        <v>139</v>
      </c>
      <c r="AW34" s="578"/>
      <c r="AX34" s="579"/>
      <c r="AY34" s="623" t="s">
        <v>139</v>
      </c>
      <c r="AZ34" s="623"/>
      <c r="BA34" s="765"/>
      <c r="BB34" s="766"/>
      <c r="BC34" s="766"/>
      <c r="BD34" s="766"/>
      <c r="BE34" s="766"/>
      <c r="BF34" s="766"/>
      <c r="BG34" s="703"/>
      <c r="BH34" s="577"/>
      <c r="BI34" s="578"/>
      <c r="BJ34" s="578"/>
      <c r="BK34" s="578"/>
      <c r="BL34" s="578"/>
      <c r="BM34" s="578"/>
      <c r="BN34" s="579"/>
      <c r="BO34" s="769"/>
      <c r="BP34" s="770"/>
      <c r="BQ34" s="771"/>
      <c r="BR34" s="765"/>
      <c r="BS34" s="766"/>
      <c r="BT34" s="703"/>
      <c r="BU34" s="765" t="s">
        <v>350</v>
      </c>
      <c r="BV34" s="766"/>
      <c r="BW34" s="703"/>
      <c r="BX34" s="765" t="s">
        <v>139</v>
      </c>
      <c r="BY34" s="766"/>
      <c r="BZ34" s="703"/>
      <c r="CA34" s="729">
        <v>48</v>
      </c>
      <c r="CB34" s="730"/>
      <c r="CC34" s="767" t="s">
        <v>139</v>
      </c>
      <c r="CD34" s="765"/>
      <c r="CE34" s="703" t="s">
        <v>139</v>
      </c>
      <c r="CF34" s="765"/>
      <c r="CG34" s="768"/>
      <c r="CH34" s="765"/>
      <c r="CI34" s="766"/>
      <c r="CJ34" s="703"/>
      <c r="CK34" s="765" t="s">
        <v>139</v>
      </c>
      <c r="CL34" s="766" t="s">
        <v>139</v>
      </c>
      <c r="CM34" s="703"/>
      <c r="CN34" s="622"/>
      <c r="CO34" s="622"/>
    </row>
    <row r="35" spans="1:93" s="544" customFormat="1" ht="16.5" customHeight="1">
      <c r="A35" s="1261"/>
      <c r="B35" s="568" t="s">
        <v>536</v>
      </c>
      <c r="C35" s="569">
        <v>2</v>
      </c>
      <c r="D35" s="570" t="s">
        <v>139</v>
      </c>
      <c r="E35" s="571">
        <v>2</v>
      </c>
      <c r="F35" s="569"/>
      <c r="G35" s="570"/>
      <c r="H35" s="571"/>
      <c r="I35" s="569"/>
      <c r="J35" s="694"/>
      <c r="K35" s="569" t="s">
        <v>139</v>
      </c>
      <c r="L35" s="571" t="s">
        <v>139</v>
      </c>
      <c r="M35" s="572" t="s">
        <v>139</v>
      </c>
      <c r="N35" s="570"/>
      <c r="O35" s="570" t="s">
        <v>139</v>
      </c>
      <c r="P35" s="573"/>
      <c r="Q35" s="574" t="s">
        <v>139</v>
      </c>
      <c r="R35" s="575" t="s">
        <v>139</v>
      </c>
      <c r="S35" s="570" t="s">
        <v>139</v>
      </c>
      <c r="T35" s="570" t="s">
        <v>139</v>
      </c>
      <c r="U35" s="571"/>
      <c r="V35" s="569"/>
      <c r="W35" s="570" t="s">
        <v>139</v>
      </c>
      <c r="X35" s="571" t="s">
        <v>139</v>
      </c>
      <c r="Y35" s="574" t="s">
        <v>139</v>
      </c>
      <c r="Z35" s="575"/>
      <c r="AA35" s="570"/>
      <c r="AB35" s="642"/>
      <c r="AC35" s="642" t="s">
        <v>139</v>
      </c>
      <c r="AD35" s="643" t="s">
        <v>139</v>
      </c>
      <c r="AE35" s="966" t="s">
        <v>139</v>
      </c>
      <c r="AF35" s="972" t="s">
        <v>732</v>
      </c>
      <c r="AG35" s="966"/>
      <c r="AH35" s="973" t="s">
        <v>139</v>
      </c>
      <c r="AI35" s="577">
        <v>1</v>
      </c>
      <c r="AJ35" s="579"/>
      <c r="AK35" s="577" t="s">
        <v>139</v>
      </c>
      <c r="AL35" s="578"/>
      <c r="AM35" s="579"/>
      <c r="AN35" s="577"/>
      <c r="AO35" s="578" t="s">
        <v>139</v>
      </c>
      <c r="AP35" s="579"/>
      <c r="AQ35" s="574" t="s">
        <v>139</v>
      </c>
      <c r="AR35" s="575" t="s">
        <v>139</v>
      </c>
      <c r="AS35" s="570" t="s">
        <v>139</v>
      </c>
      <c r="AT35" s="570"/>
      <c r="AU35" s="571"/>
      <c r="AV35" s="577" t="s">
        <v>139</v>
      </c>
      <c r="AW35" s="578"/>
      <c r="AX35" s="579"/>
      <c r="AY35" s="623" t="s">
        <v>139</v>
      </c>
      <c r="AZ35" s="623"/>
      <c r="BA35" s="765"/>
      <c r="BB35" s="766"/>
      <c r="BC35" s="766"/>
      <c r="BD35" s="766"/>
      <c r="BE35" s="766"/>
      <c r="BF35" s="766" t="s">
        <v>139</v>
      </c>
      <c r="BG35" s="703"/>
      <c r="BH35" s="577"/>
      <c r="BI35" s="578"/>
      <c r="BJ35" s="578"/>
      <c r="BK35" s="578"/>
      <c r="BL35" s="578"/>
      <c r="BM35" s="578"/>
      <c r="BN35" s="579"/>
      <c r="BO35" s="769" t="s">
        <v>139</v>
      </c>
      <c r="BP35" s="770">
        <v>1</v>
      </c>
      <c r="BQ35" s="771"/>
      <c r="BR35" s="765" t="s">
        <v>351</v>
      </c>
      <c r="BS35" s="766"/>
      <c r="BT35" s="703"/>
      <c r="BU35" s="765"/>
      <c r="BV35" s="766" t="s">
        <v>351</v>
      </c>
      <c r="BW35" s="703"/>
      <c r="BX35" s="765" t="s">
        <v>139</v>
      </c>
      <c r="BY35" s="766"/>
      <c r="BZ35" s="703"/>
      <c r="CA35" s="729">
        <v>21</v>
      </c>
      <c r="CB35" s="730">
        <v>85</v>
      </c>
      <c r="CC35" s="767" t="s">
        <v>139</v>
      </c>
      <c r="CD35" s="765" t="s">
        <v>139</v>
      </c>
      <c r="CE35" s="703"/>
      <c r="CF35" s="765" t="s">
        <v>139</v>
      </c>
      <c r="CG35" s="768"/>
      <c r="CH35" s="765"/>
      <c r="CI35" s="766"/>
      <c r="CJ35" s="703" t="s">
        <v>139</v>
      </c>
      <c r="CK35" s="765" t="s">
        <v>139</v>
      </c>
      <c r="CL35" s="766"/>
      <c r="CM35" s="703"/>
      <c r="CN35" s="622"/>
      <c r="CO35" s="622"/>
    </row>
    <row r="36" spans="1:93" s="544" customFormat="1" ht="16.5" customHeight="1">
      <c r="A36" s="1261"/>
      <c r="B36" s="568" t="s">
        <v>541</v>
      </c>
      <c r="C36" s="569"/>
      <c r="D36" s="570"/>
      <c r="E36" s="571"/>
      <c r="F36" s="569">
        <v>1</v>
      </c>
      <c r="G36" s="570"/>
      <c r="H36" s="571">
        <v>1</v>
      </c>
      <c r="I36" s="569"/>
      <c r="J36" s="694"/>
      <c r="K36" s="569" t="s">
        <v>139</v>
      </c>
      <c r="L36" s="571" t="s">
        <v>139</v>
      </c>
      <c r="M36" s="572"/>
      <c r="N36" s="570"/>
      <c r="O36" s="570" t="s">
        <v>139</v>
      </c>
      <c r="P36" s="573"/>
      <c r="Q36" s="574" t="s">
        <v>139</v>
      </c>
      <c r="R36" s="575" t="s">
        <v>139</v>
      </c>
      <c r="S36" s="570" t="s">
        <v>139</v>
      </c>
      <c r="T36" s="570" t="s">
        <v>139</v>
      </c>
      <c r="U36" s="571"/>
      <c r="V36" s="569" t="s">
        <v>139</v>
      </c>
      <c r="W36" s="570" t="s">
        <v>139</v>
      </c>
      <c r="X36" s="974"/>
      <c r="Y36" s="574" t="s">
        <v>139</v>
      </c>
      <c r="Z36" s="575"/>
      <c r="AA36" s="570"/>
      <c r="AB36" s="570"/>
      <c r="AC36" s="570" t="s">
        <v>139</v>
      </c>
      <c r="AD36" s="571"/>
      <c r="AE36" s="577" t="s">
        <v>139</v>
      </c>
      <c r="AF36" s="703" t="s">
        <v>664</v>
      </c>
      <c r="AG36" s="577"/>
      <c r="AH36" s="579"/>
      <c r="AI36" s="577"/>
      <c r="AJ36" s="579"/>
      <c r="AK36" s="577"/>
      <c r="AL36" s="578"/>
      <c r="AM36" s="579"/>
      <c r="AN36" s="577"/>
      <c r="AO36" s="578"/>
      <c r="AP36" s="579"/>
      <c r="AQ36" s="574" t="s">
        <v>139</v>
      </c>
      <c r="AR36" s="965" t="s">
        <v>139</v>
      </c>
      <c r="AS36" s="642" t="s">
        <v>730</v>
      </c>
      <c r="AT36" s="642"/>
      <c r="AU36" s="643"/>
      <c r="AV36" s="966" t="s">
        <v>730</v>
      </c>
      <c r="AW36" s="967"/>
      <c r="AX36" s="962"/>
      <c r="AY36" s="623" t="s">
        <v>139</v>
      </c>
      <c r="AZ36" s="963"/>
      <c r="BA36" s="765"/>
      <c r="BB36" s="766"/>
      <c r="BC36" s="766"/>
      <c r="BD36" s="766" t="s">
        <v>139</v>
      </c>
      <c r="BE36" s="766"/>
      <c r="BF36" s="766"/>
      <c r="BG36" s="703"/>
      <c r="BH36" s="577"/>
      <c r="BI36" s="578"/>
      <c r="BJ36" s="578"/>
      <c r="BK36" s="578"/>
      <c r="BL36" s="578"/>
      <c r="BM36" s="578"/>
      <c r="BN36" s="579"/>
      <c r="BO36" s="769" t="s">
        <v>139</v>
      </c>
      <c r="BP36" s="770">
        <v>35</v>
      </c>
      <c r="BQ36" s="771"/>
      <c r="BR36" s="765" t="s">
        <v>352</v>
      </c>
      <c r="BS36" s="766" t="s">
        <v>352</v>
      </c>
      <c r="BT36" s="703"/>
      <c r="BU36" s="765"/>
      <c r="BV36" s="766" t="s">
        <v>352</v>
      </c>
      <c r="BW36" s="703"/>
      <c r="BX36" s="765" t="s">
        <v>352</v>
      </c>
      <c r="BY36" s="766" t="s">
        <v>352</v>
      </c>
      <c r="BZ36" s="703"/>
      <c r="CA36" s="729">
        <v>22</v>
      </c>
      <c r="CB36" s="730"/>
      <c r="CC36" s="767"/>
      <c r="CD36" s="765" t="s">
        <v>139</v>
      </c>
      <c r="CE36" s="703"/>
      <c r="CF36" s="765" t="s">
        <v>139</v>
      </c>
      <c r="CG36" s="768"/>
      <c r="CH36" s="765"/>
      <c r="CI36" s="766"/>
      <c r="CJ36" s="703" t="s">
        <v>139</v>
      </c>
      <c r="CK36" s="765" t="s">
        <v>139</v>
      </c>
      <c r="CL36" s="766"/>
      <c r="CM36" s="703" t="s">
        <v>139</v>
      </c>
      <c r="CN36" s="622"/>
      <c r="CO36" s="622"/>
    </row>
    <row r="37" spans="1:93" s="544" customFormat="1" ht="16.5" customHeight="1" thickBot="1">
      <c r="A37" s="1267"/>
      <c r="B37" s="649" t="s">
        <v>511</v>
      </c>
      <c r="C37" s="650">
        <v>1</v>
      </c>
      <c r="D37" s="651"/>
      <c r="E37" s="652"/>
      <c r="F37" s="650"/>
      <c r="G37" s="651"/>
      <c r="H37" s="652"/>
      <c r="I37" s="650"/>
      <c r="J37" s="700"/>
      <c r="K37" s="650" t="s">
        <v>139</v>
      </c>
      <c r="L37" s="652" t="s">
        <v>139</v>
      </c>
      <c r="M37" s="653" t="s">
        <v>139</v>
      </c>
      <c r="N37" s="651"/>
      <c r="O37" s="651"/>
      <c r="P37" s="654"/>
      <c r="Q37" s="655" t="s">
        <v>139</v>
      </c>
      <c r="R37" s="656" t="s">
        <v>139</v>
      </c>
      <c r="S37" s="651" t="s">
        <v>139</v>
      </c>
      <c r="T37" s="651" t="s">
        <v>139</v>
      </c>
      <c r="U37" s="652"/>
      <c r="V37" s="650" t="s">
        <v>139</v>
      </c>
      <c r="W37" s="651" t="s">
        <v>139</v>
      </c>
      <c r="X37" s="652"/>
      <c r="Y37" s="655" t="s">
        <v>139</v>
      </c>
      <c r="Z37" s="656"/>
      <c r="AA37" s="651"/>
      <c r="AB37" s="651"/>
      <c r="AC37" s="651" t="s">
        <v>139</v>
      </c>
      <c r="AD37" s="652" t="s">
        <v>139</v>
      </c>
      <c r="AE37" s="657" t="s">
        <v>139</v>
      </c>
      <c r="AF37" s="708" t="s">
        <v>668</v>
      </c>
      <c r="AG37" s="657"/>
      <c r="AH37" s="658" t="s">
        <v>139</v>
      </c>
      <c r="AI37" s="657"/>
      <c r="AJ37" s="658"/>
      <c r="AK37" s="657" t="s">
        <v>139</v>
      </c>
      <c r="AL37" s="659"/>
      <c r="AM37" s="658"/>
      <c r="AN37" s="657" t="s">
        <v>139</v>
      </c>
      <c r="AO37" s="659"/>
      <c r="AP37" s="658"/>
      <c r="AQ37" s="655" t="s">
        <v>139</v>
      </c>
      <c r="AR37" s="656" t="s">
        <v>139</v>
      </c>
      <c r="AS37" s="651" t="s">
        <v>139</v>
      </c>
      <c r="AT37" s="651" t="s">
        <v>139</v>
      </c>
      <c r="AU37" s="652"/>
      <c r="AV37" s="657"/>
      <c r="AW37" s="659" t="s">
        <v>139</v>
      </c>
      <c r="AX37" s="658"/>
      <c r="AY37" s="660" t="s">
        <v>139</v>
      </c>
      <c r="AZ37" s="964"/>
      <c r="BA37" s="800"/>
      <c r="BB37" s="801"/>
      <c r="BC37" s="801"/>
      <c r="BD37" s="801"/>
      <c r="BE37" s="801"/>
      <c r="BF37" s="801"/>
      <c r="BG37" s="708" t="s">
        <v>139</v>
      </c>
      <c r="BH37" s="657"/>
      <c r="BI37" s="659"/>
      <c r="BJ37" s="659"/>
      <c r="BK37" s="659"/>
      <c r="BL37" s="659"/>
      <c r="BM37" s="659"/>
      <c r="BN37" s="658" t="s">
        <v>139</v>
      </c>
      <c r="BO37" s="802"/>
      <c r="BP37" s="803"/>
      <c r="BQ37" s="804"/>
      <c r="BR37" s="800"/>
      <c r="BS37" s="801"/>
      <c r="BT37" s="708"/>
      <c r="BU37" s="800"/>
      <c r="BV37" s="801"/>
      <c r="BW37" s="708" t="s">
        <v>353</v>
      </c>
      <c r="BX37" s="800"/>
      <c r="BY37" s="801" t="s">
        <v>353</v>
      </c>
      <c r="BZ37" s="708"/>
      <c r="CA37" s="805">
        <v>29</v>
      </c>
      <c r="CB37" s="806">
        <v>139</v>
      </c>
      <c r="CC37" s="807"/>
      <c r="CD37" s="800"/>
      <c r="CE37" s="708"/>
      <c r="CF37" s="800" t="s">
        <v>139</v>
      </c>
      <c r="CG37" s="808"/>
      <c r="CH37" s="800"/>
      <c r="CI37" s="801"/>
      <c r="CJ37" s="708" t="s">
        <v>139</v>
      </c>
      <c r="CK37" s="800" t="s">
        <v>139</v>
      </c>
      <c r="CL37" s="801" t="s">
        <v>139</v>
      </c>
      <c r="CM37" s="708"/>
      <c r="CN37" s="622"/>
      <c r="CO37" s="622"/>
    </row>
    <row r="38" spans="1:93" s="544" customFormat="1" ht="16.5" customHeight="1" thickTop="1">
      <c r="A38" s="1256" t="s">
        <v>460</v>
      </c>
      <c r="B38" s="1257"/>
      <c r="C38" s="606">
        <v>6</v>
      </c>
      <c r="D38" s="607"/>
      <c r="E38" s="608">
        <v>6</v>
      </c>
      <c r="F38" s="606"/>
      <c r="G38" s="607"/>
      <c r="H38" s="608"/>
      <c r="I38" s="606"/>
      <c r="J38" s="697"/>
      <c r="K38" s="606" t="s">
        <v>139</v>
      </c>
      <c r="L38" s="608" t="s">
        <v>139</v>
      </c>
      <c r="M38" s="661" t="s">
        <v>139</v>
      </c>
      <c r="N38" s="607" t="s">
        <v>139</v>
      </c>
      <c r="O38" s="607" t="s">
        <v>139</v>
      </c>
      <c r="P38" s="662"/>
      <c r="Q38" s="663" t="s">
        <v>139</v>
      </c>
      <c r="R38" s="664" t="s">
        <v>139</v>
      </c>
      <c r="S38" s="607" t="s">
        <v>139</v>
      </c>
      <c r="T38" s="607" t="s">
        <v>139</v>
      </c>
      <c r="U38" s="608"/>
      <c r="V38" s="606" t="s">
        <v>139</v>
      </c>
      <c r="W38" s="607" t="s">
        <v>139</v>
      </c>
      <c r="X38" s="608"/>
      <c r="Y38" s="663" t="s">
        <v>139</v>
      </c>
      <c r="Z38" s="664"/>
      <c r="AA38" s="607"/>
      <c r="AB38" s="607"/>
      <c r="AC38" s="607" t="s">
        <v>139</v>
      </c>
      <c r="AD38" s="608"/>
      <c r="AE38" s="665" t="s">
        <v>139</v>
      </c>
      <c r="AF38" s="709" t="s">
        <v>407</v>
      </c>
      <c r="AG38" s="665"/>
      <c r="AH38" s="666" t="s">
        <v>139</v>
      </c>
      <c r="AI38" s="711">
        <v>128</v>
      </c>
      <c r="AJ38" s="709" t="s">
        <v>407</v>
      </c>
      <c r="AK38" s="665" t="s">
        <v>139</v>
      </c>
      <c r="AL38" s="667" t="s">
        <v>139</v>
      </c>
      <c r="AM38" s="666" t="s">
        <v>139</v>
      </c>
      <c r="AN38" s="638"/>
      <c r="AO38" s="639" t="s">
        <v>139</v>
      </c>
      <c r="AP38" s="637"/>
      <c r="AQ38" s="663" t="s">
        <v>139</v>
      </c>
      <c r="AR38" s="664" t="s">
        <v>139</v>
      </c>
      <c r="AS38" s="607" t="s">
        <v>139</v>
      </c>
      <c r="AT38" s="607" t="s">
        <v>139</v>
      </c>
      <c r="AU38" s="608"/>
      <c r="AV38" s="665" t="s">
        <v>346</v>
      </c>
      <c r="AW38" s="667" t="s">
        <v>346</v>
      </c>
      <c r="AX38" s="666"/>
      <c r="AY38" s="668" t="s">
        <v>139</v>
      </c>
      <c r="AZ38" s="668" t="s">
        <v>139</v>
      </c>
      <c r="BA38" s="809"/>
      <c r="BB38" s="810"/>
      <c r="BC38" s="810"/>
      <c r="BD38" s="810"/>
      <c r="BE38" s="810"/>
      <c r="BF38" s="810"/>
      <c r="BG38" s="811"/>
      <c r="BH38" s="669" t="s">
        <v>139</v>
      </c>
      <c r="BI38" s="670"/>
      <c r="BJ38" s="670" t="s">
        <v>139</v>
      </c>
      <c r="BK38" s="670"/>
      <c r="BL38" s="670" t="s">
        <v>139</v>
      </c>
      <c r="BM38" s="670"/>
      <c r="BN38" s="671" t="s">
        <v>139</v>
      </c>
      <c r="BO38" s="812" t="s">
        <v>139</v>
      </c>
      <c r="BP38" s="813">
        <v>154</v>
      </c>
      <c r="BQ38" s="814">
        <v>648</v>
      </c>
      <c r="BR38" s="711" t="s">
        <v>346</v>
      </c>
      <c r="BS38" s="815"/>
      <c r="BT38" s="709"/>
      <c r="BU38" s="711" t="s">
        <v>346</v>
      </c>
      <c r="BV38" s="815"/>
      <c r="BW38" s="709"/>
      <c r="BX38" s="711" t="s">
        <v>139</v>
      </c>
      <c r="BY38" s="815"/>
      <c r="BZ38" s="709"/>
      <c r="CA38" s="816">
        <v>24</v>
      </c>
      <c r="CB38" s="817">
        <v>1736</v>
      </c>
      <c r="CC38" s="818" t="s">
        <v>139</v>
      </c>
      <c r="CD38" s="711"/>
      <c r="CE38" s="709"/>
      <c r="CF38" s="711"/>
      <c r="CG38" s="819" t="s">
        <v>139</v>
      </c>
      <c r="CH38" s="711"/>
      <c r="CI38" s="815" t="s">
        <v>139</v>
      </c>
      <c r="CJ38" s="709"/>
      <c r="CK38" s="711" t="s">
        <v>139</v>
      </c>
      <c r="CL38" s="815" t="s">
        <v>139</v>
      </c>
      <c r="CM38" s="709"/>
      <c r="CN38" s="622"/>
      <c r="CO38" s="622"/>
    </row>
    <row r="39" spans="1:93" s="544" customFormat="1" ht="16.5" customHeight="1" thickBot="1">
      <c r="A39" s="1265" t="s">
        <v>461</v>
      </c>
      <c r="B39" s="1266"/>
      <c r="C39" s="672">
        <v>6</v>
      </c>
      <c r="D39" s="673" t="s">
        <v>139</v>
      </c>
      <c r="E39" s="674">
        <v>5</v>
      </c>
      <c r="F39" s="672"/>
      <c r="G39" s="673"/>
      <c r="H39" s="674"/>
      <c r="I39" s="672" t="s">
        <v>139</v>
      </c>
      <c r="J39" s="701" t="s">
        <v>665</v>
      </c>
      <c r="K39" s="672" t="s">
        <v>139</v>
      </c>
      <c r="L39" s="674" t="s">
        <v>139</v>
      </c>
      <c r="M39" s="675" t="s">
        <v>139</v>
      </c>
      <c r="N39" s="673"/>
      <c r="O39" s="673" t="s">
        <v>139</v>
      </c>
      <c r="P39" s="676" t="s">
        <v>139</v>
      </c>
      <c r="Q39" s="677" t="s">
        <v>139</v>
      </c>
      <c r="R39" s="678" t="s">
        <v>139</v>
      </c>
      <c r="S39" s="673" t="s">
        <v>139</v>
      </c>
      <c r="T39" s="673" t="s">
        <v>139</v>
      </c>
      <c r="U39" s="674" t="s">
        <v>139</v>
      </c>
      <c r="V39" s="672"/>
      <c r="W39" s="673" t="s">
        <v>139</v>
      </c>
      <c r="X39" s="674"/>
      <c r="Y39" s="677" t="s">
        <v>139</v>
      </c>
      <c r="Z39" s="678" t="s">
        <v>139</v>
      </c>
      <c r="AA39" s="673"/>
      <c r="AB39" s="673" t="s">
        <v>139</v>
      </c>
      <c r="AC39" s="673"/>
      <c r="AD39" s="674"/>
      <c r="AE39" s="679" t="s">
        <v>139</v>
      </c>
      <c r="AF39" s="710" t="s">
        <v>671</v>
      </c>
      <c r="AG39" s="679" t="s">
        <v>139</v>
      </c>
      <c r="AH39" s="680"/>
      <c r="AI39" s="712">
        <v>179</v>
      </c>
      <c r="AJ39" s="710">
        <v>30</v>
      </c>
      <c r="AK39" s="679" t="s">
        <v>139</v>
      </c>
      <c r="AL39" s="681"/>
      <c r="AM39" s="680"/>
      <c r="AN39" s="679"/>
      <c r="AO39" s="681" t="s">
        <v>139</v>
      </c>
      <c r="AP39" s="680"/>
      <c r="AQ39" s="677" t="s">
        <v>139</v>
      </c>
      <c r="AR39" s="678" t="s">
        <v>139</v>
      </c>
      <c r="AS39" s="673" t="s">
        <v>139</v>
      </c>
      <c r="AT39" s="673" t="s">
        <v>139</v>
      </c>
      <c r="AU39" s="674" t="s">
        <v>139</v>
      </c>
      <c r="AV39" s="679" t="s">
        <v>139</v>
      </c>
      <c r="AW39" s="681"/>
      <c r="AX39" s="680"/>
      <c r="AY39" s="682" t="s">
        <v>139</v>
      </c>
      <c r="AZ39" s="682" t="s">
        <v>139</v>
      </c>
      <c r="BA39" s="712"/>
      <c r="BB39" s="820" t="s">
        <v>139</v>
      </c>
      <c r="BC39" s="820"/>
      <c r="BD39" s="820" t="s">
        <v>139</v>
      </c>
      <c r="BE39" s="820"/>
      <c r="BF39" s="820"/>
      <c r="BG39" s="710"/>
      <c r="BH39" s="679" t="s">
        <v>139</v>
      </c>
      <c r="BI39" s="681"/>
      <c r="BJ39" s="681" t="s">
        <v>139</v>
      </c>
      <c r="BK39" s="681"/>
      <c r="BL39" s="681"/>
      <c r="BM39" s="681"/>
      <c r="BN39" s="680"/>
      <c r="BO39" s="821" t="s">
        <v>139</v>
      </c>
      <c r="BP39" s="822">
        <v>65</v>
      </c>
      <c r="BQ39" s="823"/>
      <c r="BR39" s="712" t="s">
        <v>647</v>
      </c>
      <c r="BS39" s="820"/>
      <c r="BT39" s="710"/>
      <c r="BU39" s="712"/>
      <c r="BV39" s="820" t="s">
        <v>647</v>
      </c>
      <c r="BW39" s="710" t="s">
        <v>647</v>
      </c>
      <c r="BX39" s="712" t="s">
        <v>139</v>
      </c>
      <c r="BY39" s="820"/>
      <c r="BZ39" s="710"/>
      <c r="CA39" s="824">
        <v>38</v>
      </c>
      <c r="CB39" s="825">
        <v>1035</v>
      </c>
      <c r="CC39" s="826"/>
      <c r="CD39" s="712"/>
      <c r="CE39" s="710"/>
      <c r="CF39" s="712"/>
      <c r="CG39" s="827" t="s">
        <v>139</v>
      </c>
      <c r="CH39" s="712" t="s">
        <v>139</v>
      </c>
      <c r="CI39" s="820"/>
      <c r="CJ39" s="710"/>
      <c r="CK39" s="712" t="s">
        <v>139</v>
      </c>
      <c r="CL39" s="820" t="s">
        <v>139</v>
      </c>
      <c r="CM39" s="710"/>
      <c r="CN39" s="622"/>
      <c r="CO39" s="622"/>
    </row>
    <row r="40" spans="1:93" s="544" customFormat="1" ht="16.5" customHeight="1" thickTop="1">
      <c r="A40" s="1256" t="s">
        <v>57</v>
      </c>
      <c r="B40" s="1257"/>
      <c r="C40" s="606">
        <f>COUNTA(C5:C39)</f>
        <v>20</v>
      </c>
      <c r="D40" s="607">
        <f>COUNTA(D5:D39)</f>
        <v>14</v>
      </c>
      <c r="E40" s="608" t="s">
        <v>666</v>
      </c>
      <c r="F40" s="606">
        <f>COUNTA(F5:F39)</f>
        <v>18</v>
      </c>
      <c r="G40" s="607">
        <f>COUNTA(G5:G39)</f>
        <v>14</v>
      </c>
      <c r="H40" s="608" t="s">
        <v>666</v>
      </c>
      <c r="I40" s="606">
        <f aca="true" t="shared" si="0" ref="I40:P40">COUNTA(I5:I39)</f>
        <v>15</v>
      </c>
      <c r="J40" s="608" t="s">
        <v>672</v>
      </c>
      <c r="K40" s="606">
        <f t="shared" si="0"/>
        <v>35</v>
      </c>
      <c r="L40" s="608">
        <f t="shared" si="0"/>
        <v>32</v>
      </c>
      <c r="M40" s="606">
        <f t="shared" si="0"/>
        <v>22</v>
      </c>
      <c r="N40" s="607">
        <f t="shared" si="0"/>
        <v>10</v>
      </c>
      <c r="O40" s="607">
        <f t="shared" si="0"/>
        <v>16</v>
      </c>
      <c r="P40" s="662">
        <f t="shared" si="0"/>
        <v>1</v>
      </c>
      <c r="Q40" s="683">
        <f>COUNTA(Q5:Q39)</f>
        <v>35</v>
      </c>
      <c r="R40" s="684">
        <f>COUNTA(R5:R39)</f>
        <v>33</v>
      </c>
      <c r="S40" s="685">
        <f>COUNTA(S5:S39)</f>
        <v>28</v>
      </c>
      <c r="T40" s="685">
        <f>COUNTA(T5:T39)</f>
        <v>31</v>
      </c>
      <c r="U40" s="686">
        <f>COUNTA(U5:U39)</f>
        <v>4</v>
      </c>
      <c r="V40" s="606">
        <f aca="true" t="shared" si="1" ref="V40:AD40">COUNTA(V5:V39)</f>
        <v>10</v>
      </c>
      <c r="W40" s="607">
        <f t="shared" si="1"/>
        <v>30</v>
      </c>
      <c r="X40" s="608">
        <f t="shared" si="1"/>
        <v>7</v>
      </c>
      <c r="Y40" s="687">
        <f t="shared" si="1"/>
        <v>32</v>
      </c>
      <c r="Z40" s="664">
        <f t="shared" si="1"/>
        <v>1</v>
      </c>
      <c r="AA40" s="607">
        <f t="shared" si="1"/>
        <v>0</v>
      </c>
      <c r="AB40" s="607">
        <f t="shared" si="1"/>
        <v>2</v>
      </c>
      <c r="AC40" s="607">
        <f t="shared" si="1"/>
        <v>22</v>
      </c>
      <c r="AD40" s="608">
        <f t="shared" si="1"/>
        <v>8</v>
      </c>
      <c r="AE40" s="688">
        <f aca="true" t="shared" si="2" ref="AE40:AJ40">COUNTA(AE5:AE39)</f>
        <v>28</v>
      </c>
      <c r="AF40" s="686" t="s">
        <v>666</v>
      </c>
      <c r="AG40" s="606">
        <f t="shared" si="2"/>
        <v>7</v>
      </c>
      <c r="AH40" s="608">
        <f t="shared" si="2"/>
        <v>23</v>
      </c>
      <c r="AI40" s="606">
        <f t="shared" si="2"/>
        <v>27</v>
      </c>
      <c r="AJ40" s="686">
        <f t="shared" si="2"/>
        <v>20</v>
      </c>
      <c r="AK40" s="606">
        <f aca="true" t="shared" si="3" ref="AK40:AP40">COUNTA(AK5:AK39)</f>
        <v>22</v>
      </c>
      <c r="AL40" s="607">
        <f t="shared" si="3"/>
        <v>26</v>
      </c>
      <c r="AM40" s="608">
        <f t="shared" si="3"/>
        <v>12</v>
      </c>
      <c r="AN40" s="606">
        <f t="shared" si="3"/>
        <v>12</v>
      </c>
      <c r="AO40" s="607">
        <f t="shared" si="3"/>
        <v>10</v>
      </c>
      <c r="AP40" s="608">
        <f t="shared" si="3"/>
        <v>1</v>
      </c>
      <c r="AQ40" s="683">
        <f aca="true" t="shared" si="4" ref="AQ40:AZ40">COUNTA(AQ5:AQ39)</f>
        <v>35</v>
      </c>
      <c r="AR40" s="684">
        <f t="shared" si="4"/>
        <v>33</v>
      </c>
      <c r="AS40" s="685">
        <f t="shared" si="4"/>
        <v>24</v>
      </c>
      <c r="AT40" s="685">
        <f t="shared" si="4"/>
        <v>7</v>
      </c>
      <c r="AU40" s="686">
        <f t="shared" si="4"/>
        <v>6</v>
      </c>
      <c r="AV40" s="606">
        <f t="shared" si="4"/>
        <v>22</v>
      </c>
      <c r="AW40" s="607">
        <f t="shared" si="4"/>
        <v>12</v>
      </c>
      <c r="AX40" s="608">
        <f t="shared" si="4"/>
        <v>3</v>
      </c>
      <c r="AY40" s="689">
        <f t="shared" si="4"/>
        <v>27</v>
      </c>
      <c r="AZ40" s="689">
        <f t="shared" si="4"/>
        <v>21</v>
      </c>
      <c r="BA40" s="828">
        <f aca="true" t="shared" si="5" ref="BA40:BG40">COUNTA(BA5:BA39)</f>
        <v>0</v>
      </c>
      <c r="BB40" s="829">
        <f t="shared" si="5"/>
        <v>2</v>
      </c>
      <c r="BC40" s="830">
        <f t="shared" si="5"/>
        <v>2</v>
      </c>
      <c r="BD40" s="830">
        <f t="shared" si="5"/>
        <v>5</v>
      </c>
      <c r="BE40" s="830">
        <f t="shared" si="5"/>
        <v>1</v>
      </c>
      <c r="BF40" s="830">
        <f t="shared" si="5"/>
        <v>2</v>
      </c>
      <c r="BG40" s="697">
        <f t="shared" si="5"/>
        <v>3</v>
      </c>
      <c r="BH40" s="690">
        <f aca="true" t="shared" si="6" ref="BH40:BO40">COUNTA(BH5:BH39)</f>
        <v>3</v>
      </c>
      <c r="BI40" s="607">
        <f t="shared" si="6"/>
        <v>1</v>
      </c>
      <c r="BJ40" s="607">
        <f t="shared" si="6"/>
        <v>7</v>
      </c>
      <c r="BK40" s="607">
        <f t="shared" si="6"/>
        <v>8</v>
      </c>
      <c r="BL40" s="607">
        <f t="shared" si="6"/>
        <v>3</v>
      </c>
      <c r="BM40" s="607">
        <f t="shared" si="6"/>
        <v>4</v>
      </c>
      <c r="BN40" s="608">
        <f t="shared" si="6"/>
        <v>5</v>
      </c>
      <c r="BO40" s="831">
        <f t="shared" si="6"/>
        <v>12</v>
      </c>
      <c r="BP40" s="832">
        <f>COUNTIF(BP5:BP39,"&gt;0")</f>
        <v>6</v>
      </c>
      <c r="BQ40" s="833">
        <f>COUNTIF(BQ5:BQ39,"&gt;0")</f>
        <v>7</v>
      </c>
      <c r="BR40" s="834">
        <f aca="true" t="shared" si="7" ref="BR40:BZ40">COUNTA(BR5:BR39)</f>
        <v>14</v>
      </c>
      <c r="BS40" s="835">
        <f t="shared" si="7"/>
        <v>6</v>
      </c>
      <c r="BT40" s="836">
        <f t="shared" si="7"/>
        <v>0</v>
      </c>
      <c r="BU40" s="834">
        <f t="shared" si="7"/>
        <v>11</v>
      </c>
      <c r="BV40" s="835">
        <f t="shared" si="7"/>
        <v>7</v>
      </c>
      <c r="BW40" s="836">
        <f t="shared" si="7"/>
        <v>5</v>
      </c>
      <c r="BX40" s="834">
        <f t="shared" si="7"/>
        <v>18</v>
      </c>
      <c r="BY40" s="835">
        <f t="shared" si="7"/>
        <v>3</v>
      </c>
      <c r="BZ40" s="836">
        <f t="shared" si="7"/>
        <v>0</v>
      </c>
      <c r="CA40" s="837">
        <f>COUNTIF(CA5:CA39,"&gt;0")</f>
        <v>31</v>
      </c>
      <c r="CB40" s="838">
        <f>COUNTIF(CB5:CB39,"&gt;0")</f>
        <v>18</v>
      </c>
      <c r="CC40" s="839">
        <f aca="true" t="shared" si="8" ref="CC40:CM40">COUNTA(CC5:CC39)</f>
        <v>13</v>
      </c>
      <c r="CD40" s="834">
        <f t="shared" si="8"/>
        <v>15</v>
      </c>
      <c r="CE40" s="697">
        <f t="shared" si="8"/>
        <v>6</v>
      </c>
      <c r="CF40" s="834">
        <f t="shared" si="8"/>
        <v>21</v>
      </c>
      <c r="CG40" s="840">
        <f t="shared" si="8"/>
        <v>5</v>
      </c>
      <c r="CH40" s="841">
        <f t="shared" si="8"/>
        <v>1</v>
      </c>
      <c r="CI40" s="830">
        <f t="shared" si="8"/>
        <v>13</v>
      </c>
      <c r="CJ40" s="697">
        <f t="shared" si="8"/>
        <v>8</v>
      </c>
      <c r="CK40" s="841">
        <f t="shared" si="8"/>
        <v>32</v>
      </c>
      <c r="CL40" s="830">
        <f t="shared" si="8"/>
        <v>25</v>
      </c>
      <c r="CM40" s="697">
        <f t="shared" si="8"/>
        <v>3</v>
      </c>
      <c r="CN40" s="565"/>
      <c r="CO40" s="565"/>
    </row>
    <row r="41" spans="1:93" s="544" customFormat="1" ht="12.75" customHeight="1">
      <c r="A41" s="691" t="s">
        <v>65</v>
      </c>
      <c r="B41" s="691"/>
      <c r="C41" s="691"/>
      <c r="D41" s="691"/>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c r="AR41" s="691"/>
      <c r="AS41" s="691"/>
      <c r="AT41" s="691"/>
      <c r="AU41" s="691"/>
      <c r="AV41" s="691"/>
      <c r="AW41" s="691"/>
      <c r="AX41" s="691"/>
      <c r="AY41" s="691"/>
      <c r="AZ41" s="691"/>
      <c r="BA41" s="691"/>
      <c r="BB41" s="691"/>
      <c r="BC41" s="691"/>
      <c r="BD41" s="691"/>
      <c r="BE41" s="691"/>
      <c r="BF41" s="691"/>
      <c r="BG41" s="691"/>
      <c r="BH41" s="691"/>
      <c r="BI41" s="691"/>
      <c r="BJ41" s="691"/>
      <c r="BK41" s="691"/>
      <c r="BL41" s="691"/>
      <c r="BM41" s="691"/>
      <c r="BN41" s="691"/>
      <c r="BO41" s="691"/>
      <c r="BP41" s="692"/>
      <c r="BQ41" s="692"/>
      <c r="BR41" s="691"/>
      <c r="BS41" s="691"/>
      <c r="BT41" s="691"/>
      <c r="BU41" s="691"/>
      <c r="BV41" s="691"/>
      <c r="BW41" s="691"/>
      <c r="BX41" s="691"/>
      <c r="BY41" s="691"/>
      <c r="BZ41" s="691"/>
      <c r="CA41" s="691"/>
      <c r="CB41" s="691"/>
      <c r="CC41" s="691"/>
      <c r="CD41" s="691"/>
      <c r="CE41" s="691"/>
      <c r="CF41" s="691"/>
      <c r="CG41" s="691"/>
      <c r="CH41" s="691"/>
      <c r="CI41" s="691"/>
      <c r="CJ41" s="691"/>
      <c r="CK41" s="691"/>
      <c r="CL41" s="691"/>
      <c r="CM41" s="691"/>
      <c r="CN41" s="691"/>
      <c r="CO41" s="691"/>
    </row>
    <row r="42" spans="1:93" s="17" customFormat="1" ht="14.25">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206"/>
      <c r="BQ42" s="206"/>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row>
    <row r="43" spans="1:93" s="17" customFormat="1" ht="14.25">
      <c r="A43" s="141"/>
      <c r="B43" s="77"/>
      <c r="C43" s="77"/>
      <c r="D43" s="140"/>
      <c r="E43" s="140"/>
      <c r="F43" s="140"/>
      <c r="G43" s="140"/>
      <c r="H43" s="140"/>
      <c r="I43" s="140"/>
      <c r="J43" s="77"/>
      <c r="K43" s="77"/>
      <c r="L43" s="77"/>
      <c r="M43" s="77"/>
      <c r="N43" s="77"/>
      <c r="O43" s="77"/>
      <c r="P43" s="77"/>
      <c r="Q43" s="77"/>
      <c r="R43" s="77"/>
      <c r="S43" s="77"/>
      <c r="T43" s="77"/>
      <c r="U43" s="77"/>
      <c r="V43" s="77"/>
      <c r="W43" s="77"/>
      <c r="X43" s="77"/>
      <c r="Y43" s="77"/>
      <c r="Z43" s="77"/>
      <c r="AA43" s="77"/>
      <c r="AB43" s="77"/>
      <c r="AC43" s="77"/>
      <c r="AD43" s="77"/>
      <c r="AE43" s="77"/>
      <c r="AF43" s="77"/>
      <c r="AG43" s="140"/>
      <c r="AH43" s="140"/>
      <c r="AI43" s="140"/>
      <c r="AJ43" s="140"/>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206"/>
      <c r="BQ43" s="206"/>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row>
    <row r="44" spans="1:93" s="17" customFormat="1" ht="14.25">
      <c r="A44" s="140"/>
      <c r="B44" s="77"/>
      <c r="C44" s="77"/>
      <c r="D44" s="140"/>
      <c r="E44" s="140"/>
      <c r="F44" s="140"/>
      <c r="G44" s="140"/>
      <c r="H44" s="140"/>
      <c r="I44" s="140"/>
      <c r="J44" s="77"/>
      <c r="K44" s="77"/>
      <c r="L44" s="77"/>
      <c r="M44" s="77"/>
      <c r="N44" s="77"/>
      <c r="O44" s="77"/>
      <c r="P44" s="77"/>
      <c r="Q44" s="77"/>
      <c r="R44" s="77"/>
      <c r="S44" s="77"/>
      <c r="T44" s="77"/>
      <c r="U44" s="77"/>
      <c r="V44" s="77"/>
      <c r="W44" s="77"/>
      <c r="X44" s="77"/>
      <c r="Y44" s="77"/>
      <c r="Z44" s="77"/>
      <c r="AA44" s="77"/>
      <c r="AB44" s="77"/>
      <c r="AC44" s="77"/>
      <c r="AD44" s="77"/>
      <c r="AE44" s="77"/>
      <c r="AF44" s="77"/>
      <c r="AG44" s="140"/>
      <c r="AH44" s="140"/>
      <c r="AI44" s="140"/>
      <c r="AJ44" s="140"/>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206"/>
      <c r="BQ44" s="206"/>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row>
    <row r="45" spans="1:93" s="17" customFormat="1" ht="14.25">
      <c r="A45" s="77"/>
      <c r="B45" s="140"/>
      <c r="C45" s="77"/>
      <c r="D45" s="140"/>
      <c r="E45" s="140"/>
      <c r="F45" s="140"/>
      <c r="G45" s="140"/>
      <c r="H45" s="140"/>
      <c r="I45" s="140"/>
      <c r="J45" s="77"/>
      <c r="K45" s="77"/>
      <c r="L45" s="77"/>
      <c r="M45" s="77"/>
      <c r="N45" s="77"/>
      <c r="O45" s="77"/>
      <c r="P45" s="77"/>
      <c r="Q45" s="77"/>
      <c r="R45" s="77"/>
      <c r="S45" s="77"/>
      <c r="T45" s="77"/>
      <c r="U45" s="77"/>
      <c r="V45" s="77"/>
      <c r="W45" s="77"/>
      <c r="X45" s="77"/>
      <c r="Y45" s="77"/>
      <c r="Z45" s="77"/>
      <c r="AA45" s="77"/>
      <c r="AB45" s="77"/>
      <c r="AC45" s="77"/>
      <c r="AD45" s="77"/>
      <c r="AE45" s="77"/>
      <c r="AF45" s="77"/>
      <c r="AG45" s="140"/>
      <c r="AH45" s="140"/>
      <c r="AI45" s="140"/>
      <c r="AJ45" s="140"/>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206"/>
      <c r="BQ45" s="206"/>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row>
    <row r="46" spans="1:93" ht="14.25">
      <c r="A46" s="143"/>
      <c r="B46" s="77"/>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3"/>
      <c r="AH46" s="143"/>
      <c r="AI46" s="143"/>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207"/>
      <c r="BQ46" s="207"/>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row>
    <row r="47" spans="1:91" ht="16.5" customHeight="1">
      <c r="A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205"/>
      <c r="BQ47" s="205"/>
      <c r="BR47" s="11"/>
      <c r="BS47" s="11"/>
      <c r="BT47" s="11"/>
      <c r="BU47" s="11"/>
      <c r="BV47" s="11"/>
      <c r="BW47" s="11"/>
      <c r="BX47" s="11"/>
      <c r="BY47" s="11"/>
      <c r="BZ47" s="11"/>
      <c r="CA47" s="11"/>
      <c r="CB47" s="11"/>
      <c r="CC47" s="11"/>
      <c r="CD47" s="11"/>
      <c r="CE47" s="11"/>
      <c r="CF47" s="11"/>
      <c r="CG47" s="11"/>
      <c r="CH47" s="11"/>
      <c r="CI47" s="11"/>
      <c r="CJ47" s="11"/>
      <c r="CK47" s="11"/>
      <c r="CL47" s="11"/>
      <c r="CM47" s="11"/>
    </row>
    <row r="48" spans="1:91" ht="1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205"/>
      <c r="BQ48" s="205"/>
      <c r="BR48" s="11"/>
      <c r="BS48" s="11"/>
      <c r="BT48" s="11"/>
      <c r="BU48" s="11"/>
      <c r="BV48" s="11"/>
      <c r="BW48" s="11"/>
      <c r="BX48" s="11"/>
      <c r="BY48" s="11"/>
      <c r="BZ48" s="11"/>
      <c r="CA48" s="11"/>
      <c r="CB48" s="11"/>
      <c r="CC48" s="11"/>
      <c r="CD48" s="11"/>
      <c r="CE48" s="11"/>
      <c r="CF48" s="11"/>
      <c r="CG48" s="11"/>
      <c r="CH48" s="11"/>
      <c r="CI48" s="11"/>
      <c r="CJ48" s="11"/>
      <c r="CK48" s="11"/>
      <c r="CL48" s="11"/>
      <c r="CM48" s="11"/>
    </row>
    <row r="49" spans="1:2" ht="13.5">
      <c r="A49" s="11"/>
      <c r="B49" s="11"/>
    </row>
    <row r="50" spans="1:91" ht="13.5">
      <c r="A50" s="11"/>
      <c r="C50" s="32"/>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205"/>
      <c r="BQ50" s="205"/>
      <c r="BR50" s="11"/>
      <c r="BS50" s="11"/>
      <c r="BT50" s="11"/>
      <c r="BU50" s="11"/>
      <c r="BV50" s="11"/>
      <c r="BW50" s="11"/>
      <c r="BX50" s="11"/>
      <c r="BY50" s="11"/>
      <c r="BZ50" s="11"/>
      <c r="CA50" s="11"/>
      <c r="CB50" s="11"/>
      <c r="CC50" s="11"/>
      <c r="CD50" s="11"/>
      <c r="CE50" s="11"/>
      <c r="CF50" s="11"/>
      <c r="CG50" s="11"/>
      <c r="CH50" s="11"/>
      <c r="CI50" s="11"/>
      <c r="CJ50" s="11"/>
      <c r="CK50" s="11"/>
      <c r="CL50" s="11"/>
      <c r="CM50" s="11"/>
    </row>
    <row r="51" spans="1:91" ht="13.5">
      <c r="A51" s="11"/>
      <c r="C51" s="17"/>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205"/>
      <c r="BQ51" s="205"/>
      <c r="BR51" s="11"/>
      <c r="BS51" s="11"/>
      <c r="BT51" s="11"/>
      <c r="BU51" s="11"/>
      <c r="BV51" s="11"/>
      <c r="BW51" s="11"/>
      <c r="BX51" s="11"/>
      <c r="BY51" s="11"/>
      <c r="BZ51" s="11"/>
      <c r="CA51" s="11"/>
      <c r="CB51" s="11"/>
      <c r="CC51" s="11"/>
      <c r="CD51" s="11"/>
      <c r="CE51" s="11"/>
      <c r="CF51" s="11"/>
      <c r="CG51" s="11"/>
      <c r="CH51" s="11"/>
      <c r="CI51" s="11"/>
      <c r="CJ51" s="11"/>
      <c r="CK51" s="11"/>
      <c r="CL51" s="11"/>
      <c r="CM51" s="11"/>
    </row>
    <row r="52" spans="1:91"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205"/>
      <c r="BQ52" s="205"/>
      <c r="BR52" s="11"/>
      <c r="BS52" s="11"/>
      <c r="BT52" s="11"/>
      <c r="BU52" s="11"/>
      <c r="BV52" s="11"/>
      <c r="BW52" s="11"/>
      <c r="BX52" s="11"/>
      <c r="BY52" s="11"/>
      <c r="BZ52" s="11"/>
      <c r="CA52" s="11"/>
      <c r="CB52" s="11"/>
      <c r="CC52" s="11"/>
      <c r="CD52" s="11"/>
      <c r="CE52" s="11"/>
      <c r="CF52" s="11"/>
      <c r="CG52" s="11"/>
      <c r="CH52" s="11"/>
      <c r="CI52" s="11"/>
      <c r="CJ52" s="11"/>
      <c r="CK52" s="11"/>
      <c r="CL52" s="11"/>
      <c r="CM52" s="11"/>
    </row>
    <row r="53" spans="1:91"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205"/>
      <c r="BQ53" s="205"/>
      <c r="BR53" s="11"/>
      <c r="BS53" s="11"/>
      <c r="BT53" s="11"/>
      <c r="BU53" s="11"/>
      <c r="BV53" s="11"/>
      <c r="BW53" s="11"/>
      <c r="BX53" s="11"/>
      <c r="BY53" s="11"/>
      <c r="BZ53" s="11"/>
      <c r="CA53" s="11"/>
      <c r="CB53" s="11"/>
      <c r="CC53" s="11"/>
      <c r="CD53" s="11"/>
      <c r="CE53" s="11"/>
      <c r="CF53" s="11"/>
      <c r="CG53" s="11"/>
      <c r="CH53" s="11"/>
      <c r="CI53" s="11"/>
      <c r="CJ53" s="11"/>
      <c r="CK53" s="11"/>
      <c r="CL53" s="11"/>
      <c r="CM53" s="11"/>
    </row>
    <row r="54" spans="1:91"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205"/>
      <c r="BQ54" s="205"/>
      <c r="BR54" s="11"/>
      <c r="BS54" s="11"/>
      <c r="BT54" s="11"/>
      <c r="BU54" s="11"/>
      <c r="BV54" s="11"/>
      <c r="BW54" s="11"/>
      <c r="BX54" s="11"/>
      <c r="BY54" s="11"/>
      <c r="BZ54" s="11"/>
      <c r="CA54" s="11"/>
      <c r="CB54" s="11"/>
      <c r="CC54" s="11"/>
      <c r="CD54" s="11"/>
      <c r="CE54" s="11"/>
      <c r="CF54" s="11"/>
      <c r="CG54" s="11"/>
      <c r="CH54" s="11"/>
      <c r="CI54" s="11"/>
      <c r="CJ54" s="11"/>
      <c r="CK54" s="11"/>
      <c r="CL54" s="11"/>
      <c r="CM54" s="11"/>
    </row>
    <row r="55" spans="1:91" ht="1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205"/>
      <c r="BQ55" s="205"/>
      <c r="BR55" s="11"/>
      <c r="BS55" s="11"/>
      <c r="BT55" s="11"/>
      <c r="BU55" s="11"/>
      <c r="BV55" s="11"/>
      <c r="BW55" s="11"/>
      <c r="BX55" s="11"/>
      <c r="BY55" s="11"/>
      <c r="BZ55" s="11"/>
      <c r="CA55" s="11"/>
      <c r="CB55" s="11"/>
      <c r="CC55" s="11"/>
      <c r="CD55" s="11"/>
      <c r="CE55" s="11"/>
      <c r="CF55" s="11"/>
      <c r="CG55" s="11"/>
      <c r="CH55" s="11"/>
      <c r="CI55" s="11"/>
      <c r="CJ55" s="11"/>
      <c r="CK55" s="11"/>
      <c r="CL55" s="11"/>
      <c r="CM55" s="11"/>
    </row>
    <row r="56" spans="1:91" ht="1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205"/>
      <c r="BQ56" s="205"/>
      <c r="BR56" s="11"/>
      <c r="BS56" s="11"/>
      <c r="BT56" s="11"/>
      <c r="BU56" s="11"/>
      <c r="BV56" s="11"/>
      <c r="BW56" s="11"/>
      <c r="BX56" s="11"/>
      <c r="BY56" s="11"/>
      <c r="BZ56" s="11"/>
      <c r="CA56" s="11"/>
      <c r="CB56" s="11"/>
      <c r="CC56" s="11"/>
      <c r="CD56" s="11"/>
      <c r="CE56" s="11"/>
      <c r="CF56" s="11"/>
      <c r="CG56" s="11"/>
      <c r="CH56" s="11"/>
      <c r="CI56" s="11"/>
      <c r="CJ56" s="11"/>
      <c r="CK56" s="11"/>
      <c r="CL56" s="11"/>
      <c r="CM56" s="11"/>
    </row>
    <row r="57" spans="1:91" ht="1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205"/>
      <c r="BQ57" s="205"/>
      <c r="BR57" s="11"/>
      <c r="BS57" s="11"/>
      <c r="BT57" s="11"/>
      <c r="BU57" s="11"/>
      <c r="BV57" s="11"/>
      <c r="BW57" s="11"/>
      <c r="BX57" s="11"/>
      <c r="BY57" s="11"/>
      <c r="BZ57" s="11"/>
      <c r="CA57" s="11"/>
      <c r="CB57" s="11"/>
      <c r="CC57" s="11"/>
      <c r="CD57" s="11"/>
      <c r="CE57" s="11"/>
      <c r="CF57" s="11"/>
      <c r="CG57" s="11"/>
      <c r="CH57" s="11"/>
      <c r="CI57" s="11"/>
      <c r="CJ57" s="11"/>
      <c r="CK57" s="11"/>
      <c r="CL57" s="11"/>
      <c r="CM57" s="11"/>
    </row>
    <row r="58" spans="1:91"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205"/>
      <c r="BQ58" s="205"/>
      <c r="BR58" s="11"/>
      <c r="BS58" s="11"/>
      <c r="BT58" s="11"/>
      <c r="BU58" s="11"/>
      <c r="BV58" s="11"/>
      <c r="BW58" s="11"/>
      <c r="BX58" s="11"/>
      <c r="BY58" s="11"/>
      <c r="BZ58" s="11"/>
      <c r="CA58" s="11"/>
      <c r="CB58" s="11"/>
      <c r="CC58" s="11"/>
      <c r="CD58" s="11"/>
      <c r="CE58" s="11"/>
      <c r="CF58" s="11"/>
      <c r="CG58" s="11"/>
      <c r="CH58" s="11"/>
      <c r="CI58" s="11"/>
      <c r="CJ58" s="11"/>
      <c r="CK58" s="11"/>
      <c r="CL58" s="11"/>
      <c r="CM58" s="11"/>
    </row>
    <row r="59" spans="1:91" ht="1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205"/>
      <c r="BQ59" s="205"/>
      <c r="BR59" s="11"/>
      <c r="BS59" s="11"/>
      <c r="BT59" s="11"/>
      <c r="BU59" s="11"/>
      <c r="BV59" s="11"/>
      <c r="BW59" s="11"/>
      <c r="BX59" s="11"/>
      <c r="BY59" s="11"/>
      <c r="BZ59" s="11"/>
      <c r="CA59" s="11"/>
      <c r="CB59" s="11"/>
      <c r="CC59" s="11"/>
      <c r="CD59" s="11"/>
      <c r="CE59" s="11"/>
      <c r="CF59" s="11"/>
      <c r="CG59" s="11"/>
      <c r="CH59" s="11"/>
      <c r="CI59" s="11"/>
      <c r="CJ59" s="11"/>
      <c r="CK59" s="11"/>
      <c r="CL59" s="11"/>
      <c r="CM59" s="11"/>
    </row>
    <row r="60" spans="1:91" ht="1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205"/>
      <c r="BQ60" s="205"/>
      <c r="BR60" s="11"/>
      <c r="BS60" s="11"/>
      <c r="BT60" s="11"/>
      <c r="BU60" s="11"/>
      <c r="BV60" s="11"/>
      <c r="BW60" s="11"/>
      <c r="BX60" s="11"/>
      <c r="BY60" s="11"/>
      <c r="BZ60" s="11"/>
      <c r="CA60" s="11"/>
      <c r="CB60" s="11"/>
      <c r="CC60" s="11"/>
      <c r="CD60" s="11"/>
      <c r="CE60" s="11"/>
      <c r="CF60" s="11"/>
      <c r="CG60" s="11"/>
      <c r="CH60" s="11"/>
      <c r="CI60" s="11"/>
      <c r="CJ60" s="11"/>
      <c r="CK60" s="11"/>
      <c r="CL60" s="11"/>
      <c r="CM60" s="11"/>
    </row>
    <row r="61" spans="1:91" ht="1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205"/>
      <c r="BQ61" s="205"/>
      <c r="BR61" s="11"/>
      <c r="BS61" s="11"/>
      <c r="BT61" s="11"/>
      <c r="BU61" s="11"/>
      <c r="BV61" s="11"/>
      <c r="BW61" s="11"/>
      <c r="BX61" s="11"/>
      <c r="BY61" s="11"/>
      <c r="BZ61" s="11"/>
      <c r="CA61" s="11"/>
      <c r="CB61" s="11"/>
      <c r="CC61" s="11"/>
      <c r="CD61" s="11"/>
      <c r="CE61" s="11"/>
      <c r="CF61" s="11"/>
      <c r="CG61" s="11"/>
      <c r="CH61" s="11"/>
      <c r="CI61" s="11"/>
      <c r="CJ61" s="11"/>
      <c r="CK61" s="11"/>
      <c r="CL61" s="11"/>
      <c r="CM61" s="11"/>
    </row>
    <row r="62" spans="1:91" ht="1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205"/>
      <c r="BQ62" s="205"/>
      <c r="BR62" s="11"/>
      <c r="BS62" s="11"/>
      <c r="BT62" s="11"/>
      <c r="BU62" s="11"/>
      <c r="BV62" s="11"/>
      <c r="BW62" s="11"/>
      <c r="BX62" s="11"/>
      <c r="BY62" s="11"/>
      <c r="BZ62" s="11"/>
      <c r="CA62" s="11"/>
      <c r="CB62" s="11"/>
      <c r="CC62" s="11"/>
      <c r="CD62" s="11"/>
      <c r="CE62" s="11"/>
      <c r="CF62" s="11"/>
      <c r="CG62" s="11"/>
      <c r="CH62" s="11"/>
      <c r="CI62" s="11"/>
      <c r="CJ62" s="11"/>
      <c r="CK62" s="11"/>
      <c r="CL62" s="11"/>
      <c r="CM62" s="11"/>
    </row>
    <row r="63" spans="1:91" ht="1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205"/>
      <c r="BQ63" s="205"/>
      <c r="BR63" s="11"/>
      <c r="BS63" s="11"/>
      <c r="BT63" s="11"/>
      <c r="BU63" s="11"/>
      <c r="BV63" s="11"/>
      <c r="BW63" s="11"/>
      <c r="BX63" s="11"/>
      <c r="BY63" s="11"/>
      <c r="BZ63" s="11"/>
      <c r="CA63" s="11"/>
      <c r="CB63" s="11"/>
      <c r="CC63" s="11"/>
      <c r="CD63" s="11"/>
      <c r="CE63" s="11"/>
      <c r="CF63" s="11"/>
      <c r="CG63" s="11"/>
      <c r="CH63" s="11"/>
      <c r="CI63" s="11"/>
      <c r="CJ63" s="11"/>
      <c r="CK63" s="11"/>
      <c r="CL63" s="11"/>
      <c r="CM63" s="11"/>
    </row>
    <row r="64" spans="1:91" ht="1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205"/>
      <c r="BQ64" s="205"/>
      <c r="BR64" s="11"/>
      <c r="BS64" s="11"/>
      <c r="BT64" s="11"/>
      <c r="BU64" s="11"/>
      <c r="BV64" s="11"/>
      <c r="BW64" s="11"/>
      <c r="BX64" s="11"/>
      <c r="BY64" s="11"/>
      <c r="BZ64" s="11"/>
      <c r="CA64" s="11"/>
      <c r="CB64" s="11"/>
      <c r="CC64" s="11"/>
      <c r="CD64" s="11"/>
      <c r="CE64" s="11"/>
      <c r="CF64" s="11"/>
      <c r="CG64" s="11"/>
      <c r="CH64" s="11"/>
      <c r="CI64" s="11"/>
      <c r="CJ64" s="11"/>
      <c r="CK64" s="11"/>
      <c r="CL64" s="11"/>
      <c r="CM64" s="11"/>
    </row>
    <row r="65" spans="1:91" ht="1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205"/>
      <c r="BQ65" s="205"/>
      <c r="BR65" s="11"/>
      <c r="BS65" s="11"/>
      <c r="BT65" s="11"/>
      <c r="BU65" s="11"/>
      <c r="BV65" s="11"/>
      <c r="BW65" s="11"/>
      <c r="BX65" s="11"/>
      <c r="BY65" s="11"/>
      <c r="BZ65" s="11"/>
      <c r="CA65" s="11"/>
      <c r="CB65" s="11"/>
      <c r="CC65" s="11"/>
      <c r="CD65" s="11"/>
      <c r="CE65" s="11"/>
      <c r="CF65" s="11"/>
      <c r="CG65" s="11"/>
      <c r="CH65" s="11"/>
      <c r="CI65" s="11"/>
      <c r="CJ65" s="11"/>
      <c r="CK65" s="11"/>
      <c r="CL65" s="11"/>
      <c r="CM65" s="11"/>
    </row>
    <row r="66" spans="1:91" ht="1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205"/>
      <c r="BQ66" s="205"/>
      <c r="BR66" s="11"/>
      <c r="BS66" s="11"/>
      <c r="BT66" s="11"/>
      <c r="BU66" s="11"/>
      <c r="BV66" s="11"/>
      <c r="BW66" s="11"/>
      <c r="BX66" s="11"/>
      <c r="BY66" s="11"/>
      <c r="BZ66" s="11"/>
      <c r="CA66" s="11"/>
      <c r="CB66" s="11"/>
      <c r="CC66" s="11"/>
      <c r="CD66" s="11"/>
      <c r="CE66" s="11"/>
      <c r="CF66" s="11"/>
      <c r="CG66" s="11"/>
      <c r="CH66" s="11"/>
      <c r="CI66" s="11"/>
      <c r="CJ66" s="11"/>
      <c r="CK66" s="11"/>
      <c r="CL66" s="11"/>
      <c r="CM66" s="11"/>
    </row>
    <row r="67" spans="1:91" ht="1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205"/>
      <c r="BQ67" s="205"/>
      <c r="BR67" s="11"/>
      <c r="BS67" s="11"/>
      <c r="BT67" s="11"/>
      <c r="BU67" s="11"/>
      <c r="BV67" s="11"/>
      <c r="BW67" s="11"/>
      <c r="BX67" s="11"/>
      <c r="BY67" s="11"/>
      <c r="BZ67" s="11"/>
      <c r="CA67" s="11"/>
      <c r="CB67" s="11"/>
      <c r="CC67" s="11"/>
      <c r="CD67" s="11"/>
      <c r="CE67" s="11"/>
      <c r="CF67" s="11"/>
      <c r="CG67" s="11"/>
      <c r="CH67" s="11"/>
      <c r="CI67" s="11"/>
      <c r="CJ67" s="11"/>
      <c r="CK67" s="11"/>
      <c r="CL67" s="11"/>
      <c r="CM67" s="11"/>
    </row>
    <row r="68" spans="1:91" ht="1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205"/>
      <c r="BQ68" s="205"/>
      <c r="BR68" s="11"/>
      <c r="BS68" s="11"/>
      <c r="BT68" s="11"/>
      <c r="BU68" s="11"/>
      <c r="BV68" s="11"/>
      <c r="BW68" s="11"/>
      <c r="BX68" s="11"/>
      <c r="BY68" s="11"/>
      <c r="BZ68" s="11"/>
      <c r="CA68" s="11"/>
      <c r="CB68" s="11"/>
      <c r="CC68" s="11"/>
      <c r="CD68" s="11"/>
      <c r="CE68" s="11"/>
      <c r="CF68" s="11"/>
      <c r="CG68" s="11"/>
      <c r="CH68" s="11"/>
      <c r="CI68" s="11"/>
      <c r="CJ68" s="11"/>
      <c r="CK68" s="11"/>
      <c r="CL68" s="11"/>
      <c r="CM68" s="11"/>
    </row>
    <row r="69" spans="1:91" ht="1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205"/>
      <c r="BQ69" s="205"/>
      <c r="BR69" s="11"/>
      <c r="BS69" s="11"/>
      <c r="BT69" s="11"/>
      <c r="BU69" s="11"/>
      <c r="BV69" s="11"/>
      <c r="BW69" s="11"/>
      <c r="BX69" s="11"/>
      <c r="BY69" s="11"/>
      <c r="BZ69" s="11"/>
      <c r="CA69" s="11"/>
      <c r="CB69" s="11"/>
      <c r="CC69" s="11"/>
      <c r="CD69" s="11"/>
      <c r="CE69" s="11"/>
      <c r="CF69" s="11"/>
      <c r="CG69" s="11"/>
      <c r="CH69" s="11"/>
      <c r="CI69" s="11"/>
      <c r="CJ69" s="11"/>
      <c r="CK69" s="11"/>
      <c r="CL69" s="11"/>
      <c r="CM69" s="11"/>
    </row>
    <row r="70" spans="1:91" ht="1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205"/>
      <c r="BQ70" s="205"/>
      <c r="BR70" s="11"/>
      <c r="BS70" s="11"/>
      <c r="BT70" s="11"/>
      <c r="BU70" s="11"/>
      <c r="BV70" s="11"/>
      <c r="BW70" s="11"/>
      <c r="BX70" s="11"/>
      <c r="BY70" s="11"/>
      <c r="BZ70" s="11"/>
      <c r="CA70" s="11"/>
      <c r="CB70" s="11"/>
      <c r="CC70" s="11"/>
      <c r="CD70" s="11"/>
      <c r="CE70" s="11"/>
      <c r="CF70" s="11"/>
      <c r="CG70" s="11"/>
      <c r="CH70" s="11"/>
      <c r="CI70" s="11"/>
      <c r="CJ70" s="11"/>
      <c r="CK70" s="11"/>
      <c r="CL70" s="11"/>
      <c r="CM70" s="11"/>
    </row>
    <row r="71" spans="1:91" ht="1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205"/>
      <c r="BQ71" s="205"/>
      <c r="BR71" s="11"/>
      <c r="BS71" s="11"/>
      <c r="BT71" s="11"/>
      <c r="BU71" s="11"/>
      <c r="BV71" s="11"/>
      <c r="BW71" s="11"/>
      <c r="BX71" s="11"/>
      <c r="BY71" s="11"/>
      <c r="BZ71" s="11"/>
      <c r="CA71" s="11"/>
      <c r="CB71" s="11"/>
      <c r="CC71" s="11"/>
      <c r="CD71" s="11"/>
      <c r="CE71" s="11"/>
      <c r="CF71" s="11"/>
      <c r="CG71" s="11"/>
      <c r="CH71" s="11"/>
      <c r="CI71" s="11"/>
      <c r="CJ71" s="11"/>
      <c r="CK71" s="11"/>
      <c r="CL71" s="11"/>
      <c r="CM71" s="11"/>
    </row>
    <row r="72" spans="1:91" ht="1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05"/>
      <c r="BQ72" s="205"/>
      <c r="BR72" s="11"/>
      <c r="BS72" s="11"/>
      <c r="BT72" s="11"/>
      <c r="BU72" s="11"/>
      <c r="BV72" s="11"/>
      <c r="BW72" s="11"/>
      <c r="BX72" s="11"/>
      <c r="BY72" s="11"/>
      <c r="BZ72" s="11"/>
      <c r="CA72" s="11"/>
      <c r="CB72" s="11"/>
      <c r="CC72" s="11"/>
      <c r="CD72" s="11"/>
      <c r="CE72" s="11"/>
      <c r="CF72" s="11"/>
      <c r="CG72" s="11"/>
      <c r="CH72" s="11"/>
      <c r="CI72" s="11"/>
      <c r="CJ72" s="11"/>
      <c r="CK72" s="11"/>
      <c r="CL72" s="11"/>
      <c r="CM72" s="11"/>
    </row>
    <row r="73" spans="1:91" ht="1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05"/>
      <c r="BQ73" s="205"/>
      <c r="BR73" s="11"/>
      <c r="BS73" s="11"/>
      <c r="BT73" s="11"/>
      <c r="BU73" s="11"/>
      <c r="BV73" s="11"/>
      <c r="BW73" s="11"/>
      <c r="BX73" s="11"/>
      <c r="BY73" s="11"/>
      <c r="BZ73" s="11"/>
      <c r="CA73" s="11"/>
      <c r="CB73" s="11"/>
      <c r="CC73" s="11"/>
      <c r="CD73" s="11"/>
      <c r="CE73" s="11"/>
      <c r="CF73" s="11"/>
      <c r="CG73" s="11"/>
      <c r="CH73" s="11"/>
      <c r="CI73" s="11"/>
      <c r="CJ73" s="11"/>
      <c r="CK73" s="11"/>
      <c r="CL73" s="11"/>
      <c r="CM73" s="11"/>
    </row>
    <row r="74" spans="1:91" ht="1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05"/>
      <c r="BQ74" s="205"/>
      <c r="BR74" s="11"/>
      <c r="BS74" s="11"/>
      <c r="BT74" s="11"/>
      <c r="BU74" s="11"/>
      <c r="BV74" s="11"/>
      <c r="BW74" s="11"/>
      <c r="BX74" s="11"/>
      <c r="BY74" s="11"/>
      <c r="BZ74" s="11"/>
      <c r="CA74" s="11"/>
      <c r="CB74" s="11"/>
      <c r="CC74" s="11"/>
      <c r="CD74" s="11"/>
      <c r="CE74" s="11"/>
      <c r="CF74" s="11"/>
      <c r="CG74" s="11"/>
      <c r="CH74" s="11"/>
      <c r="CI74" s="11"/>
      <c r="CJ74" s="11"/>
      <c r="CK74" s="11"/>
      <c r="CL74" s="11"/>
      <c r="CM74" s="11"/>
    </row>
    <row r="75" spans="1:91" ht="1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05"/>
      <c r="BQ75" s="205"/>
      <c r="BR75" s="11"/>
      <c r="BS75" s="11"/>
      <c r="BT75" s="11"/>
      <c r="BU75" s="11"/>
      <c r="BV75" s="11"/>
      <c r="BW75" s="11"/>
      <c r="BX75" s="11"/>
      <c r="BY75" s="11"/>
      <c r="BZ75" s="11"/>
      <c r="CA75" s="11"/>
      <c r="CB75" s="11"/>
      <c r="CC75" s="11"/>
      <c r="CD75" s="11"/>
      <c r="CE75" s="11"/>
      <c r="CF75" s="11"/>
      <c r="CG75" s="11"/>
      <c r="CH75" s="11"/>
      <c r="CI75" s="11"/>
      <c r="CJ75" s="11"/>
      <c r="CK75" s="11"/>
      <c r="CL75" s="11"/>
      <c r="CM75" s="11"/>
    </row>
    <row r="76" spans="1:91" ht="1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05"/>
      <c r="BQ76" s="205"/>
      <c r="BR76" s="11"/>
      <c r="BS76" s="11"/>
      <c r="BT76" s="11"/>
      <c r="BU76" s="11"/>
      <c r="BV76" s="11"/>
      <c r="BW76" s="11"/>
      <c r="BX76" s="11"/>
      <c r="BY76" s="11"/>
      <c r="BZ76" s="11"/>
      <c r="CA76" s="11"/>
      <c r="CB76" s="11"/>
      <c r="CC76" s="11"/>
      <c r="CD76" s="11"/>
      <c r="CE76" s="11"/>
      <c r="CF76" s="11"/>
      <c r="CG76" s="11"/>
      <c r="CH76" s="11"/>
      <c r="CI76" s="11"/>
      <c r="CJ76" s="11"/>
      <c r="CK76" s="11"/>
      <c r="CL76" s="11"/>
      <c r="CM76" s="11"/>
    </row>
    <row r="77" spans="1:91" ht="1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05"/>
      <c r="BQ77" s="205"/>
      <c r="BR77" s="11"/>
      <c r="BS77" s="11"/>
      <c r="BT77" s="11"/>
      <c r="BU77" s="11"/>
      <c r="BV77" s="11"/>
      <c r="BW77" s="11"/>
      <c r="BX77" s="11"/>
      <c r="BY77" s="11"/>
      <c r="BZ77" s="11"/>
      <c r="CA77" s="11"/>
      <c r="CB77" s="11"/>
      <c r="CC77" s="11"/>
      <c r="CD77" s="11"/>
      <c r="CE77" s="11"/>
      <c r="CF77" s="11"/>
      <c r="CG77" s="11"/>
      <c r="CH77" s="11"/>
      <c r="CI77" s="11"/>
      <c r="CJ77" s="11"/>
      <c r="CK77" s="11"/>
      <c r="CL77" s="11"/>
      <c r="CM77" s="11"/>
    </row>
    <row r="78" spans="1:91" ht="1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05"/>
      <c r="BQ78" s="205"/>
      <c r="BR78" s="11"/>
      <c r="BS78" s="11"/>
      <c r="BT78" s="11"/>
      <c r="BU78" s="11"/>
      <c r="BV78" s="11"/>
      <c r="BW78" s="11"/>
      <c r="BX78" s="11"/>
      <c r="BY78" s="11"/>
      <c r="BZ78" s="11"/>
      <c r="CA78" s="11"/>
      <c r="CB78" s="11"/>
      <c r="CC78" s="11"/>
      <c r="CD78" s="11"/>
      <c r="CE78" s="11"/>
      <c r="CF78" s="11"/>
      <c r="CG78" s="11"/>
      <c r="CH78" s="11"/>
      <c r="CI78" s="11"/>
      <c r="CJ78" s="11"/>
      <c r="CK78" s="11"/>
      <c r="CL78" s="11"/>
      <c r="CM78" s="11"/>
    </row>
    <row r="79" spans="1:91" ht="1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05"/>
      <c r="BQ79" s="205"/>
      <c r="BR79" s="11"/>
      <c r="BS79" s="11"/>
      <c r="BT79" s="11"/>
      <c r="BU79" s="11"/>
      <c r="BV79" s="11"/>
      <c r="BW79" s="11"/>
      <c r="BX79" s="11"/>
      <c r="BY79" s="11"/>
      <c r="BZ79" s="11"/>
      <c r="CA79" s="11"/>
      <c r="CB79" s="11"/>
      <c r="CC79" s="11"/>
      <c r="CD79" s="11"/>
      <c r="CE79" s="11"/>
      <c r="CF79" s="11"/>
      <c r="CG79" s="11"/>
      <c r="CH79" s="11"/>
      <c r="CI79" s="11"/>
      <c r="CJ79" s="11"/>
      <c r="CK79" s="11"/>
      <c r="CL79" s="11"/>
      <c r="CM79" s="11"/>
    </row>
    <row r="80" spans="1:91" ht="1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05"/>
      <c r="BQ80" s="205"/>
      <c r="BR80" s="11"/>
      <c r="BS80" s="11"/>
      <c r="BT80" s="11"/>
      <c r="BU80" s="11"/>
      <c r="BV80" s="11"/>
      <c r="BW80" s="11"/>
      <c r="BX80" s="11"/>
      <c r="BY80" s="11"/>
      <c r="BZ80" s="11"/>
      <c r="CA80" s="11"/>
      <c r="CB80" s="11"/>
      <c r="CC80" s="11"/>
      <c r="CD80" s="11"/>
      <c r="CE80" s="11"/>
      <c r="CF80" s="11"/>
      <c r="CG80" s="11"/>
      <c r="CH80" s="11"/>
      <c r="CI80" s="11"/>
      <c r="CJ80" s="11"/>
      <c r="CK80" s="11"/>
      <c r="CL80" s="11"/>
      <c r="CM80" s="11"/>
    </row>
    <row r="81" spans="1:91" ht="1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05"/>
      <c r="BQ81" s="205"/>
      <c r="BR81" s="11"/>
      <c r="BS81" s="11"/>
      <c r="BT81" s="11"/>
      <c r="BU81" s="11"/>
      <c r="BV81" s="11"/>
      <c r="BW81" s="11"/>
      <c r="BX81" s="11"/>
      <c r="BY81" s="11"/>
      <c r="BZ81" s="11"/>
      <c r="CA81" s="11"/>
      <c r="CB81" s="11"/>
      <c r="CC81" s="11"/>
      <c r="CD81" s="11"/>
      <c r="CE81" s="11"/>
      <c r="CF81" s="11"/>
      <c r="CG81" s="11"/>
      <c r="CH81" s="11"/>
      <c r="CI81" s="11"/>
      <c r="CJ81" s="11"/>
      <c r="CK81" s="11"/>
      <c r="CL81" s="11"/>
      <c r="CM81" s="11"/>
    </row>
    <row r="82" spans="1:91" ht="1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05"/>
      <c r="BQ82" s="205"/>
      <c r="BR82" s="11"/>
      <c r="BS82" s="11"/>
      <c r="BT82" s="11"/>
      <c r="BU82" s="11"/>
      <c r="BV82" s="11"/>
      <c r="BW82" s="11"/>
      <c r="BX82" s="11"/>
      <c r="BY82" s="11"/>
      <c r="BZ82" s="11"/>
      <c r="CA82" s="11"/>
      <c r="CB82" s="11"/>
      <c r="CC82" s="11"/>
      <c r="CD82" s="11"/>
      <c r="CE82" s="11"/>
      <c r="CF82" s="11"/>
      <c r="CG82" s="11"/>
      <c r="CH82" s="11"/>
      <c r="CI82" s="11"/>
      <c r="CJ82" s="11"/>
      <c r="CK82" s="11"/>
      <c r="CL82" s="11"/>
      <c r="CM82" s="11"/>
    </row>
    <row r="83" spans="1:91" ht="1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05"/>
      <c r="BQ83" s="205"/>
      <c r="BR83" s="11"/>
      <c r="BS83" s="11"/>
      <c r="BT83" s="11"/>
      <c r="BU83" s="11"/>
      <c r="BV83" s="11"/>
      <c r="BW83" s="11"/>
      <c r="BX83" s="11"/>
      <c r="BY83" s="11"/>
      <c r="BZ83" s="11"/>
      <c r="CA83" s="11"/>
      <c r="CB83" s="11"/>
      <c r="CC83" s="11"/>
      <c r="CD83" s="11"/>
      <c r="CE83" s="11"/>
      <c r="CF83" s="11"/>
      <c r="CG83" s="11"/>
      <c r="CH83" s="11"/>
      <c r="CI83" s="11"/>
      <c r="CJ83" s="11"/>
      <c r="CK83" s="11"/>
      <c r="CL83" s="11"/>
      <c r="CM83" s="11"/>
    </row>
    <row r="84" spans="1:91" ht="1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05"/>
      <c r="BQ84" s="205"/>
      <c r="BR84" s="11"/>
      <c r="BS84" s="11"/>
      <c r="BT84" s="11"/>
      <c r="BU84" s="11"/>
      <c r="BV84" s="11"/>
      <c r="BW84" s="11"/>
      <c r="BX84" s="11"/>
      <c r="BY84" s="11"/>
      <c r="BZ84" s="11"/>
      <c r="CA84" s="11"/>
      <c r="CB84" s="11"/>
      <c r="CC84" s="11"/>
      <c r="CD84" s="11"/>
      <c r="CE84" s="11"/>
      <c r="CF84" s="11"/>
      <c r="CG84" s="11"/>
      <c r="CH84" s="11"/>
      <c r="CI84" s="11"/>
      <c r="CJ84" s="11"/>
      <c r="CK84" s="11"/>
      <c r="CL84" s="11"/>
      <c r="CM84" s="11"/>
    </row>
    <row r="85" spans="1:91" ht="1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05"/>
      <c r="BQ85" s="205"/>
      <c r="BR85" s="11"/>
      <c r="BS85" s="11"/>
      <c r="BT85" s="11"/>
      <c r="BU85" s="11"/>
      <c r="BV85" s="11"/>
      <c r="BW85" s="11"/>
      <c r="BX85" s="11"/>
      <c r="BY85" s="11"/>
      <c r="BZ85" s="11"/>
      <c r="CA85" s="11"/>
      <c r="CB85" s="11"/>
      <c r="CC85" s="11"/>
      <c r="CD85" s="11"/>
      <c r="CE85" s="11"/>
      <c r="CF85" s="11"/>
      <c r="CG85" s="11"/>
      <c r="CH85" s="11"/>
      <c r="CI85" s="11"/>
      <c r="CJ85" s="11"/>
      <c r="CK85" s="11"/>
      <c r="CL85" s="11"/>
      <c r="CM85" s="11"/>
    </row>
    <row r="86" spans="1:91" ht="1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05"/>
      <c r="BQ86" s="205"/>
      <c r="BR86" s="11"/>
      <c r="BS86" s="11"/>
      <c r="BT86" s="11"/>
      <c r="BU86" s="11"/>
      <c r="BV86" s="11"/>
      <c r="BW86" s="11"/>
      <c r="BX86" s="11"/>
      <c r="BY86" s="11"/>
      <c r="BZ86" s="11"/>
      <c r="CA86" s="11"/>
      <c r="CB86" s="11"/>
      <c r="CC86" s="11"/>
      <c r="CD86" s="11"/>
      <c r="CE86" s="11"/>
      <c r="CF86" s="11"/>
      <c r="CG86" s="11"/>
      <c r="CH86" s="11"/>
      <c r="CI86" s="11"/>
      <c r="CJ86" s="11"/>
      <c r="CK86" s="11"/>
      <c r="CL86" s="11"/>
      <c r="CM86" s="11"/>
    </row>
    <row r="87" spans="1:91" ht="1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05"/>
      <c r="BQ87" s="205"/>
      <c r="BR87" s="11"/>
      <c r="BS87" s="11"/>
      <c r="BT87" s="11"/>
      <c r="BU87" s="11"/>
      <c r="BV87" s="11"/>
      <c r="BW87" s="11"/>
      <c r="BX87" s="11"/>
      <c r="BY87" s="11"/>
      <c r="BZ87" s="11"/>
      <c r="CA87" s="11"/>
      <c r="CB87" s="11"/>
      <c r="CC87" s="11"/>
      <c r="CD87" s="11"/>
      <c r="CE87" s="11"/>
      <c r="CF87" s="11"/>
      <c r="CG87" s="11"/>
      <c r="CH87" s="11"/>
      <c r="CI87" s="11"/>
      <c r="CJ87" s="11"/>
      <c r="CK87" s="11"/>
      <c r="CL87" s="11"/>
      <c r="CM87" s="11"/>
    </row>
    <row r="88" spans="1:91" ht="1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05"/>
      <c r="BQ88" s="205"/>
      <c r="BR88" s="11"/>
      <c r="BS88" s="11"/>
      <c r="BT88" s="11"/>
      <c r="BU88" s="11"/>
      <c r="BV88" s="11"/>
      <c r="BW88" s="11"/>
      <c r="BX88" s="11"/>
      <c r="BY88" s="11"/>
      <c r="BZ88" s="11"/>
      <c r="CA88" s="11"/>
      <c r="CB88" s="11"/>
      <c r="CC88" s="11"/>
      <c r="CD88" s="11"/>
      <c r="CE88" s="11"/>
      <c r="CF88" s="11"/>
      <c r="CG88" s="11"/>
      <c r="CH88" s="11"/>
      <c r="CI88" s="11"/>
      <c r="CJ88" s="11"/>
      <c r="CK88" s="11"/>
      <c r="CL88" s="11"/>
      <c r="CM88" s="11"/>
    </row>
    <row r="89" spans="1:91" ht="1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05"/>
      <c r="BQ89" s="205"/>
      <c r="BR89" s="11"/>
      <c r="BS89" s="11"/>
      <c r="BT89" s="11"/>
      <c r="BU89" s="11"/>
      <c r="BV89" s="11"/>
      <c r="BW89" s="11"/>
      <c r="BX89" s="11"/>
      <c r="BY89" s="11"/>
      <c r="BZ89" s="11"/>
      <c r="CA89" s="11"/>
      <c r="CB89" s="11"/>
      <c r="CC89" s="11"/>
      <c r="CD89" s="11"/>
      <c r="CE89" s="11"/>
      <c r="CF89" s="11"/>
      <c r="CG89" s="11"/>
      <c r="CH89" s="11"/>
      <c r="CI89" s="11"/>
      <c r="CJ89" s="11"/>
      <c r="CK89" s="11"/>
      <c r="CL89" s="11"/>
      <c r="CM89" s="11"/>
    </row>
    <row r="90" spans="1:91" ht="1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05"/>
      <c r="BQ90" s="205"/>
      <c r="BR90" s="11"/>
      <c r="BS90" s="11"/>
      <c r="BT90" s="11"/>
      <c r="BU90" s="11"/>
      <c r="BV90" s="11"/>
      <c r="BW90" s="11"/>
      <c r="BX90" s="11"/>
      <c r="BY90" s="11"/>
      <c r="BZ90" s="11"/>
      <c r="CA90" s="11"/>
      <c r="CB90" s="11"/>
      <c r="CC90" s="11"/>
      <c r="CD90" s="11"/>
      <c r="CE90" s="11"/>
      <c r="CF90" s="11"/>
      <c r="CG90" s="11"/>
      <c r="CH90" s="11"/>
      <c r="CI90" s="11"/>
      <c r="CJ90" s="11"/>
      <c r="CK90" s="11"/>
      <c r="CL90" s="11"/>
      <c r="CM90" s="11"/>
    </row>
    <row r="91" spans="1:91" ht="1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05"/>
      <c r="BQ91" s="205"/>
      <c r="BR91" s="11"/>
      <c r="BS91" s="11"/>
      <c r="BT91" s="11"/>
      <c r="BU91" s="11"/>
      <c r="BV91" s="11"/>
      <c r="BW91" s="11"/>
      <c r="BX91" s="11"/>
      <c r="BY91" s="11"/>
      <c r="BZ91" s="11"/>
      <c r="CA91" s="11"/>
      <c r="CB91" s="11"/>
      <c r="CC91" s="11"/>
      <c r="CD91" s="11"/>
      <c r="CE91" s="11"/>
      <c r="CF91" s="11"/>
      <c r="CG91" s="11"/>
      <c r="CH91" s="11"/>
      <c r="CI91" s="11"/>
      <c r="CJ91" s="11"/>
      <c r="CK91" s="11"/>
      <c r="CL91" s="11"/>
      <c r="CM91" s="11"/>
    </row>
    <row r="92" spans="1:91" ht="1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05"/>
      <c r="BQ92" s="205"/>
      <c r="BR92" s="11"/>
      <c r="BS92" s="11"/>
      <c r="BT92" s="11"/>
      <c r="BU92" s="11"/>
      <c r="BV92" s="11"/>
      <c r="BW92" s="11"/>
      <c r="BX92" s="11"/>
      <c r="BY92" s="11"/>
      <c r="BZ92" s="11"/>
      <c r="CA92" s="11"/>
      <c r="CB92" s="11"/>
      <c r="CC92" s="11"/>
      <c r="CD92" s="11"/>
      <c r="CE92" s="11"/>
      <c r="CF92" s="11"/>
      <c r="CG92" s="11"/>
      <c r="CH92" s="11"/>
      <c r="CI92" s="11"/>
      <c r="CJ92" s="11"/>
      <c r="CK92" s="11"/>
      <c r="CL92" s="11"/>
      <c r="CM92" s="11"/>
    </row>
    <row r="93" spans="1:91" ht="1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05"/>
      <c r="BQ93" s="205"/>
      <c r="BR93" s="11"/>
      <c r="BS93" s="11"/>
      <c r="BT93" s="11"/>
      <c r="BU93" s="11"/>
      <c r="BV93" s="11"/>
      <c r="BW93" s="11"/>
      <c r="BX93" s="11"/>
      <c r="BY93" s="11"/>
      <c r="BZ93" s="11"/>
      <c r="CA93" s="11"/>
      <c r="CB93" s="11"/>
      <c r="CC93" s="11"/>
      <c r="CD93" s="11"/>
      <c r="CE93" s="11"/>
      <c r="CF93" s="11"/>
      <c r="CG93" s="11"/>
      <c r="CH93" s="11"/>
      <c r="CI93" s="11"/>
      <c r="CJ93" s="11"/>
      <c r="CK93" s="11"/>
      <c r="CL93" s="11"/>
      <c r="CM93" s="11"/>
    </row>
    <row r="94" spans="1:91" ht="1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05"/>
      <c r="BQ94" s="205"/>
      <c r="BR94" s="11"/>
      <c r="BS94" s="11"/>
      <c r="BT94" s="11"/>
      <c r="BU94" s="11"/>
      <c r="BV94" s="11"/>
      <c r="BW94" s="11"/>
      <c r="BX94" s="11"/>
      <c r="BY94" s="11"/>
      <c r="BZ94" s="11"/>
      <c r="CA94" s="11"/>
      <c r="CB94" s="11"/>
      <c r="CC94" s="11"/>
      <c r="CD94" s="11"/>
      <c r="CE94" s="11"/>
      <c r="CF94" s="11"/>
      <c r="CG94" s="11"/>
      <c r="CH94" s="11"/>
      <c r="CI94" s="11"/>
      <c r="CJ94" s="11"/>
      <c r="CK94" s="11"/>
      <c r="CL94" s="11"/>
      <c r="CM94" s="11"/>
    </row>
    <row r="95" spans="1:91" ht="1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05"/>
      <c r="BQ95" s="205"/>
      <c r="BR95" s="11"/>
      <c r="BS95" s="11"/>
      <c r="BT95" s="11"/>
      <c r="BU95" s="11"/>
      <c r="BV95" s="11"/>
      <c r="BW95" s="11"/>
      <c r="BX95" s="11"/>
      <c r="BY95" s="11"/>
      <c r="BZ95" s="11"/>
      <c r="CA95" s="11"/>
      <c r="CB95" s="11"/>
      <c r="CC95" s="11"/>
      <c r="CD95" s="11"/>
      <c r="CE95" s="11"/>
      <c r="CF95" s="11"/>
      <c r="CG95" s="11"/>
      <c r="CH95" s="11"/>
      <c r="CI95" s="11"/>
      <c r="CJ95" s="11"/>
      <c r="CK95" s="11"/>
      <c r="CL95" s="11"/>
      <c r="CM95" s="11"/>
    </row>
    <row r="96" spans="1:91" ht="1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05"/>
      <c r="BQ96" s="205"/>
      <c r="BR96" s="11"/>
      <c r="BS96" s="11"/>
      <c r="BT96" s="11"/>
      <c r="BU96" s="11"/>
      <c r="BV96" s="11"/>
      <c r="BW96" s="11"/>
      <c r="BX96" s="11"/>
      <c r="BY96" s="11"/>
      <c r="BZ96" s="11"/>
      <c r="CA96" s="11"/>
      <c r="CB96" s="11"/>
      <c r="CC96" s="11"/>
      <c r="CD96" s="11"/>
      <c r="CE96" s="11"/>
      <c r="CF96" s="11"/>
      <c r="CG96" s="11"/>
      <c r="CH96" s="11"/>
      <c r="CI96" s="11"/>
      <c r="CJ96" s="11"/>
      <c r="CK96" s="11"/>
      <c r="CL96" s="11"/>
      <c r="CM96" s="11"/>
    </row>
    <row r="97" spans="1:91" ht="13.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05"/>
      <c r="BQ97" s="205"/>
      <c r="BR97" s="11"/>
      <c r="BS97" s="11"/>
      <c r="BT97" s="11"/>
      <c r="BU97" s="11"/>
      <c r="BV97" s="11"/>
      <c r="BW97" s="11"/>
      <c r="BX97" s="11"/>
      <c r="BY97" s="11"/>
      <c r="BZ97" s="11"/>
      <c r="CA97" s="11"/>
      <c r="CB97" s="11"/>
      <c r="CC97" s="11"/>
      <c r="CD97" s="11"/>
      <c r="CE97" s="11"/>
      <c r="CF97" s="11"/>
      <c r="CG97" s="11"/>
      <c r="CH97" s="11"/>
      <c r="CI97" s="11"/>
      <c r="CJ97" s="11"/>
      <c r="CK97" s="11"/>
      <c r="CL97" s="11"/>
      <c r="CM97" s="11"/>
    </row>
    <row r="98" spans="1:91" ht="13.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05"/>
      <c r="BQ98" s="205"/>
      <c r="BR98" s="11"/>
      <c r="BS98" s="11"/>
      <c r="BT98" s="11"/>
      <c r="BU98" s="11"/>
      <c r="BV98" s="11"/>
      <c r="BW98" s="11"/>
      <c r="BX98" s="11"/>
      <c r="BY98" s="11"/>
      <c r="BZ98" s="11"/>
      <c r="CA98" s="11"/>
      <c r="CB98" s="11"/>
      <c r="CC98" s="11"/>
      <c r="CD98" s="11"/>
      <c r="CE98" s="11"/>
      <c r="CF98" s="11"/>
      <c r="CG98" s="11"/>
      <c r="CH98" s="11"/>
      <c r="CI98" s="11"/>
      <c r="CJ98" s="11"/>
      <c r="CK98" s="11"/>
      <c r="CL98" s="11"/>
      <c r="CM98" s="11"/>
    </row>
    <row r="99" spans="1:91" ht="13.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05"/>
      <c r="BQ99" s="205"/>
      <c r="BR99" s="11"/>
      <c r="BS99" s="11"/>
      <c r="BT99" s="11"/>
      <c r="BU99" s="11"/>
      <c r="BV99" s="11"/>
      <c r="BW99" s="11"/>
      <c r="BX99" s="11"/>
      <c r="BY99" s="11"/>
      <c r="BZ99" s="11"/>
      <c r="CA99" s="11"/>
      <c r="CB99" s="11"/>
      <c r="CC99" s="11"/>
      <c r="CD99" s="11"/>
      <c r="CE99" s="11"/>
      <c r="CF99" s="11"/>
      <c r="CG99" s="11"/>
      <c r="CH99" s="11"/>
      <c r="CI99" s="11"/>
      <c r="CJ99" s="11"/>
      <c r="CK99" s="11"/>
      <c r="CL99" s="11"/>
      <c r="CM99" s="11"/>
    </row>
    <row r="100" spans="1:91" ht="13.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05"/>
      <c r="BQ100" s="205"/>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row>
    <row r="101" spans="1:91" ht="13.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05"/>
      <c r="BQ101" s="205"/>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row>
    <row r="102" spans="1:91" ht="13.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05"/>
      <c r="BQ102" s="205"/>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row>
    <row r="103" spans="1:91" ht="13.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05"/>
      <c r="BQ103" s="205"/>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row>
    <row r="104" spans="1:91" ht="13.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05"/>
      <c r="BQ104" s="205"/>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row>
    <row r="105" spans="1:91" ht="13.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05"/>
      <c r="BQ105" s="205"/>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row>
    <row r="106" spans="1:91" ht="13.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05"/>
      <c r="BQ106" s="205"/>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row>
    <row r="107" spans="1:91" ht="13.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05"/>
      <c r="BQ107" s="205"/>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row>
    <row r="108" spans="1:91" ht="13.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05"/>
      <c r="BQ108" s="205"/>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row>
    <row r="109" spans="1:91" ht="13.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05"/>
      <c r="BQ109" s="205"/>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row>
    <row r="110" spans="1:91" ht="13.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05"/>
      <c r="BQ110" s="205"/>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row>
    <row r="111" spans="1:91" ht="13.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05"/>
      <c r="BQ111" s="205"/>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row>
    <row r="112" spans="1:91" ht="13.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05"/>
      <c r="BQ112" s="205"/>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row>
    <row r="113" spans="1:91" ht="13.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05"/>
      <c r="BQ113" s="205"/>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row>
    <row r="114" spans="1:91" ht="13.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05"/>
      <c r="BQ114" s="205"/>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row>
    <row r="115" spans="1:91" ht="13.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05"/>
      <c r="BQ115" s="205"/>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row>
    <row r="116" spans="1:91" ht="13.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05"/>
      <c r="BQ116" s="205"/>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row>
    <row r="117" spans="1:91" ht="13.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05"/>
      <c r="BQ117" s="205"/>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row>
    <row r="118" spans="1:91" ht="13.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05"/>
      <c r="BQ118" s="205"/>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row>
    <row r="119" spans="1:91" ht="13.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05"/>
      <c r="BQ119" s="205"/>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row>
    <row r="120" spans="1:91" ht="13.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05"/>
      <c r="BQ120" s="205"/>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row>
    <row r="121" spans="1:91" ht="13.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05"/>
      <c r="BQ121" s="205"/>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row>
    <row r="122" spans="1:91" ht="13.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05"/>
      <c r="BQ122" s="205"/>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row>
    <row r="123" spans="1:91" ht="13.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05"/>
      <c r="BQ123" s="205"/>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row>
    <row r="124" spans="1:91" ht="13.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05"/>
      <c r="BQ124" s="205"/>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row>
    <row r="125" spans="1:91" ht="13.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05"/>
      <c r="BQ125" s="205"/>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row>
    <row r="126" spans="1:91" ht="13.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05"/>
      <c r="BQ126" s="205"/>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row>
    <row r="127" spans="1:91" ht="13.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05"/>
      <c r="BQ127" s="205"/>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row>
    <row r="128" spans="1:91" ht="13.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05"/>
      <c r="BQ128" s="205"/>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row>
    <row r="129" spans="1:91" ht="13.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205"/>
      <c r="BQ129" s="205"/>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row>
    <row r="130" spans="1:91" ht="13.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205"/>
      <c r="BQ130" s="205"/>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row>
    <row r="131" spans="1:91" ht="13.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205"/>
      <c r="BQ131" s="205"/>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row>
    <row r="132" spans="1:91" ht="13.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205"/>
      <c r="BQ132" s="205"/>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row>
    <row r="133" spans="1:91" ht="13.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205"/>
      <c r="BQ133" s="205"/>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row>
    <row r="134" spans="1:91" ht="13.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205"/>
      <c r="BQ134" s="205"/>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row>
    <row r="135" spans="1:91" ht="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205"/>
      <c r="BQ135" s="205"/>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row>
    <row r="136" spans="1:91" ht="13.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205"/>
      <c r="BQ136" s="205"/>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row>
    <row r="137" spans="1:91" ht="13.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205"/>
      <c r="BQ137" s="205"/>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row>
    <row r="138" spans="1:91" ht="13.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205"/>
      <c r="BQ138" s="205"/>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row>
    <row r="139" spans="1:91" ht="13.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205"/>
      <c r="BQ139" s="205"/>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row>
    <row r="140" spans="1:91" ht="13.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205"/>
      <c r="BQ140" s="205"/>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row>
    <row r="141" spans="1:91" ht="13.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205"/>
      <c r="BQ141" s="205"/>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row>
    <row r="142" spans="1:91" ht="13.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205"/>
      <c r="BQ142" s="205"/>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row>
    <row r="143" spans="1:91" ht="13.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205"/>
      <c r="BQ143" s="205"/>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row>
    <row r="144" spans="1:91" ht="13.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205"/>
      <c r="BQ144" s="205"/>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row>
    <row r="145" spans="1:91" ht="13.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205"/>
      <c r="BQ145" s="205"/>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row>
    <row r="146" spans="1:91" ht="13.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205"/>
      <c r="BQ146" s="205"/>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row>
    <row r="147" spans="1:91" ht="13.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205"/>
      <c r="BQ147" s="205"/>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row>
    <row r="148" spans="1:91" ht="13.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205"/>
      <c r="BQ148" s="205"/>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row>
    <row r="149" spans="1:91" ht="13.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205"/>
      <c r="BQ149" s="205"/>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row>
    <row r="150" spans="1:91" ht="13.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205"/>
      <c r="BQ150" s="205"/>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row>
    <row r="151" spans="1:91" ht="13.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205"/>
      <c r="BQ151" s="205"/>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row>
    <row r="152" spans="1:91" ht="13.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205"/>
      <c r="BQ152" s="205"/>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row>
    <row r="153" spans="1:91" ht="1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205"/>
      <c r="BQ153" s="205"/>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row>
    <row r="154" spans="1:91" ht="13.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205"/>
      <c r="BQ154" s="205"/>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row>
    <row r="155" spans="1:91" ht="13.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205"/>
      <c r="BQ155" s="205"/>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row>
    <row r="156" spans="1:91" ht="13.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205"/>
      <c r="BQ156" s="205"/>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row>
    <row r="157" spans="1:91" ht="13.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205"/>
      <c r="BQ157" s="205"/>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row>
    <row r="158" spans="1:91" ht="13.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205"/>
      <c r="BQ158" s="205"/>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row>
    <row r="159" spans="1:91" ht="13.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205"/>
      <c r="BQ159" s="205"/>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row>
    <row r="160" spans="1:91" ht="13.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205"/>
      <c r="BQ160" s="205"/>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row>
    <row r="161" spans="1:91" ht="13.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205"/>
      <c r="BQ161" s="205"/>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row>
    <row r="162" spans="1:91" ht="13.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205"/>
      <c r="BQ162" s="205"/>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row>
    <row r="163" spans="1:91" ht="13.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205"/>
      <c r="BQ163" s="205"/>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row>
    <row r="164" spans="1:91" ht="13.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205"/>
      <c r="BQ164" s="205"/>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row>
    <row r="165" spans="1:91" ht="13.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205"/>
      <c r="BQ165" s="205"/>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row>
    <row r="166" spans="1:91" ht="13.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205"/>
      <c r="BQ166" s="205"/>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row>
    <row r="167" spans="1:91" ht="13.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205"/>
      <c r="BQ167" s="205"/>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row>
  </sheetData>
  <sheetProtection/>
  <mergeCells count="98">
    <mergeCell ref="CA2:CB2"/>
    <mergeCell ref="CF2:CJ2"/>
    <mergeCell ref="CC2:CC4"/>
    <mergeCell ref="CD2:CD4"/>
    <mergeCell ref="CE2:CE4"/>
    <mergeCell ref="CH3:CJ3"/>
    <mergeCell ref="CF3:CG3"/>
    <mergeCell ref="CA3:CA4"/>
    <mergeCell ref="CB3:CB4"/>
    <mergeCell ref="BR3:BT3"/>
    <mergeCell ref="BP3:BQ3"/>
    <mergeCell ref="BH3:BH4"/>
    <mergeCell ref="BI3:BI4"/>
    <mergeCell ref="BJ3:BJ4"/>
    <mergeCell ref="BK3:BK4"/>
    <mergeCell ref="BL3:BL4"/>
    <mergeCell ref="BM3:BM4"/>
    <mergeCell ref="BN3:BN4"/>
    <mergeCell ref="BO3:BO4"/>
    <mergeCell ref="BC3:BC4"/>
    <mergeCell ref="AL3:AL4"/>
    <mergeCell ref="AM3:AM4"/>
    <mergeCell ref="AN3:AN4"/>
    <mergeCell ref="AO3:AO4"/>
    <mergeCell ref="A23:A24"/>
    <mergeCell ref="V2:X2"/>
    <mergeCell ref="BO2:BT2"/>
    <mergeCell ref="A5:A10"/>
    <mergeCell ref="G3:G4"/>
    <mergeCell ref="A2:B4"/>
    <mergeCell ref="D3:D4"/>
    <mergeCell ref="E3:E4"/>
    <mergeCell ref="V3:V4"/>
    <mergeCell ref="W3:W4"/>
    <mergeCell ref="Z3:AD3"/>
    <mergeCell ref="Y2:AD2"/>
    <mergeCell ref="A40:B40"/>
    <mergeCell ref="A11:A12"/>
    <mergeCell ref="A38:B38"/>
    <mergeCell ref="A13:A20"/>
    <mergeCell ref="A21:A22"/>
    <mergeCell ref="A39:B39"/>
    <mergeCell ref="A31:A37"/>
    <mergeCell ref="A25:A30"/>
    <mergeCell ref="P3:P4"/>
    <mergeCell ref="Y3:Y4"/>
    <mergeCell ref="Q3:Q4"/>
    <mergeCell ref="M3:M4"/>
    <mergeCell ref="O3:O4"/>
    <mergeCell ref="N3:N4"/>
    <mergeCell ref="X3:X4"/>
    <mergeCell ref="R3:U3"/>
    <mergeCell ref="CL3:CL4"/>
    <mergeCell ref="AV3:AV4"/>
    <mergeCell ref="CK3:CK4"/>
    <mergeCell ref="AZ2:AZ4"/>
    <mergeCell ref="AX3:AX4"/>
    <mergeCell ref="AW3:AW4"/>
    <mergeCell ref="CK2:CM2"/>
    <mergeCell ref="CM3:CM4"/>
    <mergeCell ref="BA3:BA4"/>
    <mergeCell ref="BB3:BB4"/>
    <mergeCell ref="C2:E2"/>
    <mergeCell ref="F2:H2"/>
    <mergeCell ref="C3:C4"/>
    <mergeCell ref="F3:F4"/>
    <mergeCell ref="H3:H4"/>
    <mergeCell ref="M2:P2"/>
    <mergeCell ref="BH2:BN2"/>
    <mergeCell ref="BA2:BG2"/>
    <mergeCell ref="BU2:BZ2"/>
    <mergeCell ref="Q2:U2"/>
    <mergeCell ref="AQ2:AU2"/>
    <mergeCell ref="AG2:AJ2"/>
    <mergeCell ref="AK2:AP2"/>
    <mergeCell ref="AE2:AF2"/>
    <mergeCell ref="J3:J4"/>
    <mergeCell ref="K2:L2"/>
    <mergeCell ref="L3:L4"/>
    <mergeCell ref="K3:K4"/>
    <mergeCell ref="I2:J2"/>
    <mergeCell ref="I3:I4"/>
    <mergeCell ref="BU3:BW3"/>
    <mergeCell ref="BX3:BZ3"/>
    <mergeCell ref="AK3:AK4"/>
    <mergeCell ref="BD3:BD4"/>
    <mergeCell ref="BE3:BE4"/>
    <mergeCell ref="BF3:BF4"/>
    <mergeCell ref="AQ3:AQ4"/>
    <mergeCell ref="AR3:AU3"/>
    <mergeCell ref="BG3:BG4"/>
    <mergeCell ref="AP3:AP4"/>
    <mergeCell ref="AF3:AF4"/>
    <mergeCell ref="AE3:AE4"/>
    <mergeCell ref="AV2:AX2"/>
    <mergeCell ref="AY2:AY4"/>
    <mergeCell ref="AI3:AJ3"/>
    <mergeCell ref="AG3:AH3"/>
  </mergeCells>
  <dataValidations count="3">
    <dataValidation allowBlank="1" showInputMessage="1" showErrorMessage="1" promptTitle="重点歯科保健事業" prompt="あり→１&#10;なし→0" sqref="AZ5:AZ39"/>
    <dataValidation allowBlank="1" showInputMessage="1" showErrorMessage="1" promptTitle="歯周疾患健診以外" prompt="なし→0&#10;あり→1" sqref="AY5:AY39"/>
    <dataValidation allowBlank="1" showInputMessage="1" showErrorMessage="1" promptTitle="歯周疾患健診" prompt="なし→0&#10;集団単独→1&#10;集団並行→2&#10;個別委託→3" sqref="AV5:AX39"/>
  </dataValidations>
  <printOptions verticalCentered="1"/>
  <pageMargins left="0.5905511811023623" right="0.3937007874015748" top="0.5905511811023623" bottom="0.5905511811023623" header="0.5118110236220472" footer="0.3937007874015748"/>
  <pageSetup fitToWidth="2" horizontalDpi="600" verticalDpi="600" orientation="portrait" paperSize="9" r:id="rId1"/>
  <headerFooter alignWithMargins="0">
    <oddFooter>&amp;C&amp;9－&amp;P－</oddFooter>
  </headerFooter>
</worksheet>
</file>

<file path=xl/worksheets/sheet20.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819</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t="s">
        <v>104</v>
      </c>
      <c r="E4" s="1173" t="s">
        <v>104</v>
      </c>
      <c r="F4" s="1173" t="s">
        <v>104</v>
      </c>
      <c r="G4" s="1173" t="s">
        <v>104</v>
      </c>
      <c r="H4" s="1173" t="s">
        <v>104</v>
      </c>
      <c r="I4" s="1173" t="s">
        <v>104</v>
      </c>
      <c r="J4" s="1173"/>
      <c r="K4" s="1174" t="s">
        <v>104</v>
      </c>
      <c r="L4" s="1174" t="s">
        <v>104</v>
      </c>
      <c r="M4" s="1174" t="s">
        <v>104</v>
      </c>
      <c r="N4" s="1174" t="s">
        <v>104</v>
      </c>
      <c r="O4" s="1173" t="s">
        <v>104</v>
      </c>
      <c r="P4" s="1174" t="s">
        <v>104</v>
      </c>
      <c r="Q4" s="1174"/>
      <c r="R4" s="1174" t="s">
        <v>104</v>
      </c>
      <c r="S4" s="1174" t="s">
        <v>104</v>
      </c>
      <c r="T4" s="1174" t="s">
        <v>104</v>
      </c>
      <c r="U4" s="1174" t="s">
        <v>104</v>
      </c>
      <c r="V4" s="1173" t="s">
        <v>104</v>
      </c>
      <c r="W4" s="1174" t="s">
        <v>104</v>
      </c>
    </row>
    <row r="5" spans="1:23" s="1093" customFormat="1" ht="12" customHeight="1">
      <c r="A5" s="1132"/>
      <c r="B5" s="1133">
        <v>2</v>
      </c>
      <c r="C5" s="1090" t="s">
        <v>759</v>
      </c>
      <c r="D5" s="1175" t="s">
        <v>104</v>
      </c>
      <c r="E5" s="1175" t="s">
        <v>104</v>
      </c>
      <c r="F5" s="1175" t="s">
        <v>104</v>
      </c>
      <c r="G5" s="1175" t="s">
        <v>104</v>
      </c>
      <c r="H5" s="1175" t="s">
        <v>104</v>
      </c>
      <c r="I5" s="1175" t="s">
        <v>104</v>
      </c>
      <c r="J5" s="1175"/>
      <c r="K5" s="1176" t="s">
        <v>104</v>
      </c>
      <c r="L5" s="1176" t="s">
        <v>104</v>
      </c>
      <c r="M5" s="1176" t="s">
        <v>104</v>
      </c>
      <c r="N5" s="1176" t="s">
        <v>104</v>
      </c>
      <c r="O5" s="1175" t="s">
        <v>104</v>
      </c>
      <c r="P5" s="1176" t="s">
        <v>104</v>
      </c>
      <c r="Q5" s="1176"/>
      <c r="R5" s="1176" t="s">
        <v>104</v>
      </c>
      <c r="S5" s="1176" t="s">
        <v>104</v>
      </c>
      <c r="T5" s="1176" t="s">
        <v>104</v>
      </c>
      <c r="U5" s="1176" t="s">
        <v>104</v>
      </c>
      <c r="V5" s="1175" t="s">
        <v>104</v>
      </c>
      <c r="W5" s="1176" t="s">
        <v>104</v>
      </c>
    </row>
    <row r="6" spans="1:23" s="1093" customFormat="1" ht="12" customHeight="1">
      <c r="A6" s="1132"/>
      <c r="B6" s="1133">
        <v>3</v>
      </c>
      <c r="C6" s="1090" t="s">
        <v>760</v>
      </c>
      <c r="D6" s="1175">
        <v>1</v>
      </c>
      <c r="E6" s="1175">
        <v>2</v>
      </c>
      <c r="F6" s="1175">
        <v>1</v>
      </c>
      <c r="G6" s="1175">
        <v>2</v>
      </c>
      <c r="H6" s="1175">
        <v>6</v>
      </c>
      <c r="I6" s="1175" t="s">
        <v>104</v>
      </c>
      <c r="J6" s="1175"/>
      <c r="K6" s="1176">
        <v>3</v>
      </c>
      <c r="L6" s="1176">
        <v>3</v>
      </c>
      <c r="M6" s="1176">
        <v>4</v>
      </c>
      <c r="N6" s="1176">
        <v>5</v>
      </c>
      <c r="O6" s="1175">
        <v>15</v>
      </c>
      <c r="P6" s="1176" t="s">
        <v>104</v>
      </c>
      <c r="Q6" s="1176"/>
      <c r="R6" s="1176">
        <v>4</v>
      </c>
      <c r="S6" s="1176">
        <v>5</v>
      </c>
      <c r="T6" s="1176">
        <v>5</v>
      </c>
      <c r="U6" s="1176">
        <v>7</v>
      </c>
      <c r="V6" s="1175">
        <v>21</v>
      </c>
      <c r="W6" s="1176" t="s">
        <v>104</v>
      </c>
    </row>
    <row r="7" spans="1:23" s="1087" customFormat="1" ht="12" customHeight="1">
      <c r="A7" s="1132"/>
      <c r="B7" s="1133">
        <v>4</v>
      </c>
      <c r="C7" s="1090" t="s">
        <v>762</v>
      </c>
      <c r="D7" s="1175" t="s">
        <v>104</v>
      </c>
      <c r="E7" s="1175" t="s">
        <v>104</v>
      </c>
      <c r="F7" s="1175" t="s">
        <v>104</v>
      </c>
      <c r="G7" s="1175" t="s">
        <v>104</v>
      </c>
      <c r="H7" s="1175" t="s">
        <v>104</v>
      </c>
      <c r="I7" s="1175" t="s">
        <v>104</v>
      </c>
      <c r="J7" s="1175"/>
      <c r="K7" s="1176" t="s">
        <v>104</v>
      </c>
      <c r="L7" s="1176" t="s">
        <v>104</v>
      </c>
      <c r="M7" s="1176" t="s">
        <v>104</v>
      </c>
      <c r="N7" s="1176" t="s">
        <v>104</v>
      </c>
      <c r="O7" s="1175" t="s">
        <v>104</v>
      </c>
      <c r="P7" s="1176" t="s">
        <v>104</v>
      </c>
      <c r="Q7" s="1176"/>
      <c r="R7" s="1176" t="s">
        <v>104</v>
      </c>
      <c r="S7" s="1176" t="s">
        <v>104</v>
      </c>
      <c r="T7" s="1176" t="s">
        <v>104</v>
      </c>
      <c r="U7" s="1176" t="s">
        <v>104</v>
      </c>
      <c r="V7" s="1175" t="s">
        <v>104</v>
      </c>
      <c r="W7" s="1176" t="s">
        <v>104</v>
      </c>
    </row>
    <row r="8" spans="1:23" s="1087" customFormat="1" ht="12" customHeight="1">
      <c r="A8" s="1132"/>
      <c r="B8" s="1133">
        <v>5</v>
      </c>
      <c r="C8" s="1090" t="s">
        <v>764</v>
      </c>
      <c r="D8" s="1175" t="s">
        <v>104</v>
      </c>
      <c r="E8" s="1175" t="s">
        <v>104</v>
      </c>
      <c r="F8" s="1175" t="s">
        <v>104</v>
      </c>
      <c r="G8" s="1175" t="s">
        <v>104</v>
      </c>
      <c r="H8" s="1175" t="s">
        <v>104</v>
      </c>
      <c r="I8" s="1175" t="s">
        <v>104</v>
      </c>
      <c r="J8" s="1175"/>
      <c r="K8" s="1176" t="s">
        <v>104</v>
      </c>
      <c r="L8" s="1176" t="s">
        <v>104</v>
      </c>
      <c r="M8" s="1176" t="s">
        <v>104</v>
      </c>
      <c r="N8" s="1176" t="s">
        <v>104</v>
      </c>
      <c r="O8" s="1175" t="s">
        <v>104</v>
      </c>
      <c r="P8" s="1176" t="s">
        <v>104</v>
      </c>
      <c r="Q8" s="1176"/>
      <c r="R8" s="1176" t="s">
        <v>104</v>
      </c>
      <c r="S8" s="1176" t="s">
        <v>104</v>
      </c>
      <c r="T8" s="1176" t="s">
        <v>104</v>
      </c>
      <c r="U8" s="1176" t="s">
        <v>104</v>
      </c>
      <c r="V8" s="1175" t="s">
        <v>104</v>
      </c>
      <c r="W8" s="1176" t="s">
        <v>104</v>
      </c>
    </row>
    <row r="9" spans="1:23" s="1087" customFormat="1" ht="12" customHeight="1">
      <c r="A9" s="1132"/>
      <c r="B9" s="1133">
        <v>6</v>
      </c>
      <c r="C9" s="1090" t="s">
        <v>766</v>
      </c>
      <c r="D9" s="1175" t="s">
        <v>104</v>
      </c>
      <c r="E9" s="1175" t="s">
        <v>104</v>
      </c>
      <c r="F9" s="1175" t="s">
        <v>104</v>
      </c>
      <c r="G9" s="1175" t="s">
        <v>104</v>
      </c>
      <c r="H9" s="1175" t="s">
        <v>104</v>
      </c>
      <c r="I9" s="1175" t="s">
        <v>104</v>
      </c>
      <c r="J9" s="1175"/>
      <c r="K9" s="1176" t="s">
        <v>104</v>
      </c>
      <c r="L9" s="1176" t="s">
        <v>104</v>
      </c>
      <c r="M9" s="1176" t="s">
        <v>104</v>
      </c>
      <c r="N9" s="1176" t="s">
        <v>104</v>
      </c>
      <c r="O9" s="1175" t="s">
        <v>104</v>
      </c>
      <c r="P9" s="1176" t="s">
        <v>104</v>
      </c>
      <c r="Q9" s="1176"/>
      <c r="R9" s="1176" t="s">
        <v>104</v>
      </c>
      <c r="S9" s="1176" t="s">
        <v>104</v>
      </c>
      <c r="T9" s="1176" t="s">
        <v>104</v>
      </c>
      <c r="U9" s="1176" t="s">
        <v>104</v>
      </c>
      <c r="V9" s="1175" t="s">
        <v>104</v>
      </c>
      <c r="W9" s="1176" t="s">
        <v>104</v>
      </c>
    </row>
    <row r="10" spans="1:23" s="1087" customFormat="1" ht="12" customHeight="1">
      <c r="A10" s="1132"/>
      <c r="B10" s="1133">
        <v>7</v>
      </c>
      <c r="C10" s="1090" t="s">
        <v>768</v>
      </c>
      <c r="D10" s="1175" t="s">
        <v>104</v>
      </c>
      <c r="E10" s="1175" t="s">
        <v>104</v>
      </c>
      <c r="F10" s="1175" t="s">
        <v>104</v>
      </c>
      <c r="G10" s="1175" t="s">
        <v>104</v>
      </c>
      <c r="H10" s="1175" t="s">
        <v>104</v>
      </c>
      <c r="I10" s="1175" t="s">
        <v>104</v>
      </c>
      <c r="J10" s="1175"/>
      <c r="K10" s="1176" t="s">
        <v>104</v>
      </c>
      <c r="L10" s="1176" t="s">
        <v>104</v>
      </c>
      <c r="M10" s="1176" t="s">
        <v>104</v>
      </c>
      <c r="N10" s="1176" t="s">
        <v>104</v>
      </c>
      <c r="O10" s="1175" t="s">
        <v>104</v>
      </c>
      <c r="P10" s="1176" t="s">
        <v>104</v>
      </c>
      <c r="Q10" s="1176"/>
      <c r="R10" s="1176" t="s">
        <v>104</v>
      </c>
      <c r="S10" s="1176" t="s">
        <v>104</v>
      </c>
      <c r="T10" s="1176" t="s">
        <v>104</v>
      </c>
      <c r="U10" s="1176" t="s">
        <v>104</v>
      </c>
      <c r="V10" s="1175" t="s">
        <v>104</v>
      </c>
      <c r="W10" s="1176" t="s">
        <v>104</v>
      </c>
    </row>
    <row r="11" spans="1:23" s="1087" customFormat="1" ht="12" customHeight="1">
      <c r="A11" s="1132"/>
      <c r="B11" s="1133">
        <v>8</v>
      </c>
      <c r="C11" s="1090" t="s">
        <v>770</v>
      </c>
      <c r="D11" s="1175" t="s">
        <v>104</v>
      </c>
      <c r="E11" s="1175" t="s">
        <v>104</v>
      </c>
      <c r="F11" s="1175" t="s">
        <v>104</v>
      </c>
      <c r="G11" s="1175" t="s">
        <v>104</v>
      </c>
      <c r="H11" s="1175" t="s">
        <v>104</v>
      </c>
      <c r="I11" s="1175" t="s">
        <v>104</v>
      </c>
      <c r="J11" s="1175"/>
      <c r="K11" s="1176" t="s">
        <v>104</v>
      </c>
      <c r="L11" s="1176" t="s">
        <v>104</v>
      </c>
      <c r="M11" s="1176" t="s">
        <v>104</v>
      </c>
      <c r="N11" s="1176" t="s">
        <v>104</v>
      </c>
      <c r="O11" s="1175" t="s">
        <v>104</v>
      </c>
      <c r="P11" s="1176" t="s">
        <v>104</v>
      </c>
      <c r="Q11" s="1176"/>
      <c r="R11" s="1176" t="s">
        <v>104</v>
      </c>
      <c r="S11" s="1176" t="s">
        <v>104</v>
      </c>
      <c r="T11" s="1176" t="s">
        <v>104</v>
      </c>
      <c r="U11" s="1176" t="s">
        <v>104</v>
      </c>
      <c r="V11" s="1175" t="s">
        <v>104</v>
      </c>
      <c r="W11" s="1176" t="s">
        <v>104</v>
      </c>
    </row>
    <row r="12" spans="1:23" s="1087" customFormat="1" ht="12" customHeight="1">
      <c r="A12" s="1132"/>
      <c r="B12" s="1133">
        <v>9</v>
      </c>
      <c r="C12" s="1090" t="s">
        <v>771</v>
      </c>
      <c r="D12" s="1175" t="s">
        <v>104</v>
      </c>
      <c r="E12" s="1175" t="s">
        <v>104</v>
      </c>
      <c r="F12" s="1175" t="s">
        <v>104</v>
      </c>
      <c r="G12" s="1175" t="s">
        <v>104</v>
      </c>
      <c r="H12" s="1175" t="s">
        <v>104</v>
      </c>
      <c r="I12" s="1175" t="s">
        <v>104</v>
      </c>
      <c r="J12" s="1175"/>
      <c r="K12" s="1176" t="s">
        <v>104</v>
      </c>
      <c r="L12" s="1176" t="s">
        <v>104</v>
      </c>
      <c r="M12" s="1176" t="s">
        <v>104</v>
      </c>
      <c r="N12" s="1176" t="s">
        <v>104</v>
      </c>
      <c r="O12" s="1175" t="s">
        <v>104</v>
      </c>
      <c r="P12" s="1176" t="s">
        <v>104</v>
      </c>
      <c r="Q12" s="1176"/>
      <c r="R12" s="1176" t="s">
        <v>104</v>
      </c>
      <c r="S12" s="1176" t="s">
        <v>104</v>
      </c>
      <c r="T12" s="1176" t="s">
        <v>104</v>
      </c>
      <c r="U12" s="1176" t="s">
        <v>104</v>
      </c>
      <c r="V12" s="1175" t="s">
        <v>104</v>
      </c>
      <c r="W12" s="1176" t="s">
        <v>104</v>
      </c>
    </row>
    <row r="13" spans="1:23" s="1087" customFormat="1" ht="12" customHeight="1">
      <c r="A13" s="1132"/>
      <c r="B13" s="1133">
        <v>10</v>
      </c>
      <c r="C13" s="1090" t="s">
        <v>772</v>
      </c>
      <c r="D13" s="1175" t="s">
        <v>104</v>
      </c>
      <c r="E13" s="1175" t="s">
        <v>104</v>
      </c>
      <c r="F13" s="1175" t="s">
        <v>104</v>
      </c>
      <c r="G13" s="1175" t="s">
        <v>104</v>
      </c>
      <c r="H13" s="1175" t="s">
        <v>104</v>
      </c>
      <c r="I13" s="1175" t="s">
        <v>104</v>
      </c>
      <c r="J13" s="1175"/>
      <c r="K13" s="1176" t="s">
        <v>104</v>
      </c>
      <c r="L13" s="1176" t="s">
        <v>104</v>
      </c>
      <c r="M13" s="1176" t="s">
        <v>104</v>
      </c>
      <c r="N13" s="1176" t="s">
        <v>104</v>
      </c>
      <c r="O13" s="1175" t="s">
        <v>104</v>
      </c>
      <c r="P13" s="1176" t="s">
        <v>104</v>
      </c>
      <c r="Q13" s="1176"/>
      <c r="R13" s="1176" t="s">
        <v>104</v>
      </c>
      <c r="S13" s="1176" t="s">
        <v>104</v>
      </c>
      <c r="T13" s="1176" t="s">
        <v>104</v>
      </c>
      <c r="U13" s="1176" t="s">
        <v>104</v>
      </c>
      <c r="V13" s="1175" t="s">
        <v>104</v>
      </c>
      <c r="W13" s="1176" t="s">
        <v>104</v>
      </c>
    </row>
    <row r="14" spans="1:23" s="1087" customFormat="1" ht="12" customHeight="1">
      <c r="A14" s="1132"/>
      <c r="B14" s="1133">
        <v>11</v>
      </c>
      <c r="C14" s="1090" t="s">
        <v>773</v>
      </c>
      <c r="D14" s="1175" t="s">
        <v>104</v>
      </c>
      <c r="E14" s="1175" t="s">
        <v>104</v>
      </c>
      <c r="F14" s="1175" t="s">
        <v>104</v>
      </c>
      <c r="G14" s="1175" t="s">
        <v>104</v>
      </c>
      <c r="H14" s="1175" t="s">
        <v>104</v>
      </c>
      <c r="I14" s="1175" t="s">
        <v>104</v>
      </c>
      <c r="J14" s="1175"/>
      <c r="K14" s="1176" t="s">
        <v>104</v>
      </c>
      <c r="L14" s="1176" t="s">
        <v>104</v>
      </c>
      <c r="M14" s="1176" t="s">
        <v>104</v>
      </c>
      <c r="N14" s="1176" t="s">
        <v>104</v>
      </c>
      <c r="O14" s="1175" t="s">
        <v>104</v>
      </c>
      <c r="P14" s="1176" t="s">
        <v>104</v>
      </c>
      <c r="Q14" s="1176"/>
      <c r="R14" s="1176" t="s">
        <v>104</v>
      </c>
      <c r="S14" s="1176" t="s">
        <v>104</v>
      </c>
      <c r="T14" s="1176" t="s">
        <v>104</v>
      </c>
      <c r="U14" s="1176" t="s">
        <v>104</v>
      </c>
      <c r="V14" s="1175" t="s">
        <v>104</v>
      </c>
      <c r="W14" s="1176" t="s">
        <v>104</v>
      </c>
    </row>
    <row r="15" spans="1:23" s="1087" customFormat="1" ht="12" customHeight="1">
      <c r="A15" s="1132"/>
      <c r="B15" s="1133">
        <v>12</v>
      </c>
      <c r="C15" s="1090" t="s">
        <v>774</v>
      </c>
      <c r="D15" s="1175" t="s">
        <v>104</v>
      </c>
      <c r="E15" s="1175" t="s">
        <v>104</v>
      </c>
      <c r="F15" s="1175" t="s">
        <v>104</v>
      </c>
      <c r="G15" s="1175" t="s">
        <v>104</v>
      </c>
      <c r="H15" s="1175" t="s">
        <v>104</v>
      </c>
      <c r="I15" s="1175" t="s">
        <v>104</v>
      </c>
      <c r="J15" s="1175"/>
      <c r="K15" s="1176" t="s">
        <v>104</v>
      </c>
      <c r="L15" s="1176" t="s">
        <v>104</v>
      </c>
      <c r="M15" s="1176" t="s">
        <v>104</v>
      </c>
      <c r="N15" s="1176" t="s">
        <v>104</v>
      </c>
      <c r="O15" s="1175" t="s">
        <v>104</v>
      </c>
      <c r="P15" s="1176" t="s">
        <v>104</v>
      </c>
      <c r="Q15" s="1176"/>
      <c r="R15" s="1176" t="s">
        <v>104</v>
      </c>
      <c r="S15" s="1176" t="s">
        <v>104</v>
      </c>
      <c r="T15" s="1176" t="s">
        <v>104</v>
      </c>
      <c r="U15" s="1176" t="s">
        <v>104</v>
      </c>
      <c r="V15" s="1175" t="s">
        <v>104</v>
      </c>
      <c r="W15" s="1176" t="s">
        <v>104</v>
      </c>
    </row>
    <row r="16" spans="1:23" s="1087" customFormat="1" ht="12" customHeight="1">
      <c r="A16" s="1132"/>
      <c r="B16" s="1133">
        <v>13</v>
      </c>
      <c r="C16" s="1090" t="s">
        <v>775</v>
      </c>
      <c r="D16" s="1175" t="s">
        <v>104</v>
      </c>
      <c r="E16" s="1175" t="s">
        <v>104</v>
      </c>
      <c r="F16" s="1175" t="s">
        <v>104</v>
      </c>
      <c r="G16" s="1175" t="s">
        <v>104</v>
      </c>
      <c r="H16" s="1175" t="s">
        <v>104</v>
      </c>
      <c r="I16" s="1175" t="s">
        <v>104</v>
      </c>
      <c r="J16" s="1175"/>
      <c r="K16" s="1176" t="s">
        <v>104</v>
      </c>
      <c r="L16" s="1176" t="s">
        <v>104</v>
      </c>
      <c r="M16" s="1176" t="s">
        <v>104</v>
      </c>
      <c r="N16" s="1176" t="s">
        <v>104</v>
      </c>
      <c r="O16" s="1175" t="s">
        <v>104</v>
      </c>
      <c r="P16" s="1176" t="s">
        <v>104</v>
      </c>
      <c r="Q16" s="1176"/>
      <c r="R16" s="1176" t="s">
        <v>104</v>
      </c>
      <c r="S16" s="1176" t="s">
        <v>104</v>
      </c>
      <c r="T16" s="1176" t="s">
        <v>104</v>
      </c>
      <c r="U16" s="1176" t="s">
        <v>104</v>
      </c>
      <c r="V16" s="1175" t="s">
        <v>104</v>
      </c>
      <c r="W16" s="1176" t="s">
        <v>104</v>
      </c>
    </row>
    <row r="17" spans="1:23" s="1087" customFormat="1" ht="12" customHeight="1">
      <c r="A17" s="1132"/>
      <c r="B17" s="1133">
        <v>14</v>
      </c>
      <c r="C17" s="1090" t="s">
        <v>776</v>
      </c>
      <c r="D17" s="1175" t="s">
        <v>104</v>
      </c>
      <c r="E17" s="1175" t="s">
        <v>104</v>
      </c>
      <c r="F17" s="1175" t="s">
        <v>104</v>
      </c>
      <c r="G17" s="1175" t="s">
        <v>104</v>
      </c>
      <c r="H17" s="1175" t="s">
        <v>104</v>
      </c>
      <c r="I17" s="1175" t="s">
        <v>104</v>
      </c>
      <c r="J17" s="1175"/>
      <c r="K17" s="1176" t="s">
        <v>104</v>
      </c>
      <c r="L17" s="1176" t="s">
        <v>104</v>
      </c>
      <c r="M17" s="1176" t="s">
        <v>104</v>
      </c>
      <c r="N17" s="1176" t="s">
        <v>104</v>
      </c>
      <c r="O17" s="1175" t="s">
        <v>104</v>
      </c>
      <c r="P17" s="1176" t="s">
        <v>104</v>
      </c>
      <c r="Q17" s="1176"/>
      <c r="R17" s="1176" t="s">
        <v>104</v>
      </c>
      <c r="S17" s="1176" t="s">
        <v>104</v>
      </c>
      <c r="T17" s="1176" t="s">
        <v>104</v>
      </c>
      <c r="U17" s="1176" t="s">
        <v>104</v>
      </c>
      <c r="V17" s="1175" t="s">
        <v>104</v>
      </c>
      <c r="W17" s="1176" t="s">
        <v>104</v>
      </c>
    </row>
    <row r="18" spans="1:23" s="1087" customFormat="1" ht="12" customHeight="1">
      <c r="A18" s="1132"/>
      <c r="B18" s="1133">
        <v>15</v>
      </c>
      <c r="C18" s="1090" t="s">
        <v>777</v>
      </c>
      <c r="D18" s="1175" t="s">
        <v>104</v>
      </c>
      <c r="E18" s="1175" t="s">
        <v>104</v>
      </c>
      <c r="F18" s="1175" t="s">
        <v>104</v>
      </c>
      <c r="G18" s="1175" t="s">
        <v>104</v>
      </c>
      <c r="H18" s="1175" t="s">
        <v>104</v>
      </c>
      <c r="I18" s="1175" t="s">
        <v>104</v>
      </c>
      <c r="J18" s="1175"/>
      <c r="K18" s="1176" t="s">
        <v>104</v>
      </c>
      <c r="L18" s="1176" t="s">
        <v>104</v>
      </c>
      <c r="M18" s="1176" t="s">
        <v>104</v>
      </c>
      <c r="N18" s="1176" t="s">
        <v>104</v>
      </c>
      <c r="O18" s="1175" t="s">
        <v>104</v>
      </c>
      <c r="P18" s="1176" t="s">
        <v>104</v>
      </c>
      <c r="Q18" s="1176"/>
      <c r="R18" s="1176" t="s">
        <v>104</v>
      </c>
      <c r="S18" s="1176" t="s">
        <v>104</v>
      </c>
      <c r="T18" s="1176" t="s">
        <v>104</v>
      </c>
      <c r="U18" s="1176" t="s">
        <v>104</v>
      </c>
      <c r="V18" s="1175" t="s">
        <v>104</v>
      </c>
      <c r="W18" s="1176" t="s">
        <v>104</v>
      </c>
    </row>
    <row r="19" spans="1:23" s="1087" customFormat="1" ht="12" customHeight="1">
      <c r="A19" s="1132"/>
      <c r="B19" s="1133">
        <v>16</v>
      </c>
      <c r="C19" s="1090" t="s">
        <v>778</v>
      </c>
      <c r="D19" s="1175" t="s">
        <v>104</v>
      </c>
      <c r="E19" s="1175" t="s">
        <v>104</v>
      </c>
      <c r="F19" s="1175" t="s">
        <v>104</v>
      </c>
      <c r="G19" s="1175" t="s">
        <v>104</v>
      </c>
      <c r="H19" s="1175" t="s">
        <v>104</v>
      </c>
      <c r="I19" s="1175" t="s">
        <v>104</v>
      </c>
      <c r="J19" s="1175"/>
      <c r="K19" s="1176" t="s">
        <v>104</v>
      </c>
      <c r="L19" s="1176" t="s">
        <v>104</v>
      </c>
      <c r="M19" s="1176" t="s">
        <v>104</v>
      </c>
      <c r="N19" s="1176" t="s">
        <v>104</v>
      </c>
      <c r="O19" s="1175" t="s">
        <v>104</v>
      </c>
      <c r="P19" s="1176" t="s">
        <v>104</v>
      </c>
      <c r="Q19" s="1176"/>
      <c r="R19" s="1176" t="s">
        <v>104</v>
      </c>
      <c r="S19" s="1176" t="s">
        <v>104</v>
      </c>
      <c r="T19" s="1176" t="s">
        <v>104</v>
      </c>
      <c r="U19" s="1176" t="s">
        <v>104</v>
      </c>
      <c r="V19" s="1175" t="s">
        <v>104</v>
      </c>
      <c r="W19" s="1176" t="s">
        <v>104</v>
      </c>
    </row>
    <row r="20" spans="1:23" s="1087" customFormat="1" ht="12" customHeight="1">
      <c r="A20" s="1132"/>
      <c r="B20" s="1133">
        <v>17</v>
      </c>
      <c r="C20" s="1090" t="s">
        <v>779</v>
      </c>
      <c r="D20" s="1176" t="s">
        <v>104</v>
      </c>
      <c r="E20" s="1176" t="s">
        <v>104</v>
      </c>
      <c r="F20" s="1176" t="s">
        <v>104</v>
      </c>
      <c r="G20" s="1176" t="s">
        <v>104</v>
      </c>
      <c r="H20" s="1176" t="s">
        <v>104</v>
      </c>
      <c r="I20" s="1176" t="s">
        <v>104</v>
      </c>
      <c r="J20" s="1176"/>
      <c r="K20" s="1176" t="s">
        <v>104</v>
      </c>
      <c r="L20" s="1176" t="s">
        <v>104</v>
      </c>
      <c r="M20" s="1176" t="s">
        <v>104</v>
      </c>
      <c r="N20" s="1176" t="s">
        <v>104</v>
      </c>
      <c r="O20" s="1175" t="s">
        <v>104</v>
      </c>
      <c r="P20" s="1176" t="s">
        <v>104</v>
      </c>
      <c r="Q20" s="1176"/>
      <c r="R20" s="1176" t="s">
        <v>104</v>
      </c>
      <c r="S20" s="1176" t="s">
        <v>104</v>
      </c>
      <c r="T20" s="1176" t="s">
        <v>104</v>
      </c>
      <c r="U20" s="1176" t="s">
        <v>104</v>
      </c>
      <c r="V20" s="1175" t="s">
        <v>104</v>
      </c>
      <c r="W20" s="1176" t="s">
        <v>104</v>
      </c>
    </row>
    <row r="21" spans="1:23" s="1087" customFormat="1" ht="12" customHeight="1">
      <c r="A21" s="1132"/>
      <c r="B21" s="1133">
        <v>18</v>
      </c>
      <c r="C21" s="1090" t="s">
        <v>780</v>
      </c>
      <c r="D21" s="1175" t="s">
        <v>104</v>
      </c>
      <c r="E21" s="1175" t="s">
        <v>104</v>
      </c>
      <c r="F21" s="1175" t="s">
        <v>104</v>
      </c>
      <c r="G21" s="1175" t="s">
        <v>104</v>
      </c>
      <c r="H21" s="1175" t="s">
        <v>104</v>
      </c>
      <c r="I21" s="1175" t="s">
        <v>104</v>
      </c>
      <c r="J21" s="1175"/>
      <c r="K21" s="1176" t="s">
        <v>104</v>
      </c>
      <c r="L21" s="1176" t="s">
        <v>104</v>
      </c>
      <c r="M21" s="1176" t="s">
        <v>104</v>
      </c>
      <c r="N21" s="1176" t="s">
        <v>104</v>
      </c>
      <c r="O21" s="1175" t="s">
        <v>104</v>
      </c>
      <c r="P21" s="1176" t="s">
        <v>104</v>
      </c>
      <c r="Q21" s="1176"/>
      <c r="R21" s="1176" t="s">
        <v>104</v>
      </c>
      <c r="S21" s="1176" t="s">
        <v>104</v>
      </c>
      <c r="T21" s="1176" t="s">
        <v>104</v>
      </c>
      <c r="U21" s="1176" t="s">
        <v>104</v>
      </c>
      <c r="V21" s="1175" t="s">
        <v>104</v>
      </c>
      <c r="W21" s="1176" t="s">
        <v>104</v>
      </c>
    </row>
    <row r="22" spans="1:23" s="1087" customFormat="1" ht="12" customHeight="1">
      <c r="A22" s="1132"/>
      <c r="B22" s="1133">
        <v>19</v>
      </c>
      <c r="C22" s="1090" t="s">
        <v>781</v>
      </c>
      <c r="D22" s="1175" t="s">
        <v>104</v>
      </c>
      <c r="E22" s="1175" t="s">
        <v>104</v>
      </c>
      <c r="F22" s="1175" t="s">
        <v>104</v>
      </c>
      <c r="G22" s="1175" t="s">
        <v>104</v>
      </c>
      <c r="H22" s="1175" t="s">
        <v>104</v>
      </c>
      <c r="I22" s="1175" t="s">
        <v>104</v>
      </c>
      <c r="J22" s="1175"/>
      <c r="K22" s="1176" t="s">
        <v>104</v>
      </c>
      <c r="L22" s="1176" t="s">
        <v>104</v>
      </c>
      <c r="M22" s="1176" t="s">
        <v>104</v>
      </c>
      <c r="N22" s="1176" t="s">
        <v>104</v>
      </c>
      <c r="O22" s="1175" t="s">
        <v>104</v>
      </c>
      <c r="P22" s="1176" t="s">
        <v>104</v>
      </c>
      <c r="Q22" s="1176"/>
      <c r="R22" s="1176" t="s">
        <v>104</v>
      </c>
      <c r="S22" s="1176" t="s">
        <v>104</v>
      </c>
      <c r="T22" s="1176" t="s">
        <v>104</v>
      </c>
      <c r="U22" s="1176" t="s">
        <v>104</v>
      </c>
      <c r="V22" s="1175" t="s">
        <v>104</v>
      </c>
      <c r="W22" s="1176" t="s">
        <v>104</v>
      </c>
    </row>
    <row r="23" spans="1:23" s="1087" customFormat="1" ht="12" customHeight="1">
      <c r="A23" s="1132"/>
      <c r="B23" s="1133">
        <v>20</v>
      </c>
      <c r="C23" s="1090" t="s">
        <v>782</v>
      </c>
      <c r="D23" s="1175" t="s">
        <v>104</v>
      </c>
      <c r="E23" s="1175" t="s">
        <v>104</v>
      </c>
      <c r="F23" s="1175" t="s">
        <v>104</v>
      </c>
      <c r="G23" s="1175" t="s">
        <v>104</v>
      </c>
      <c r="H23" s="1175" t="s">
        <v>104</v>
      </c>
      <c r="I23" s="1175" t="s">
        <v>104</v>
      </c>
      <c r="J23" s="1175"/>
      <c r="K23" s="1176" t="s">
        <v>104</v>
      </c>
      <c r="L23" s="1176" t="s">
        <v>104</v>
      </c>
      <c r="M23" s="1176" t="s">
        <v>104</v>
      </c>
      <c r="N23" s="1176" t="s">
        <v>104</v>
      </c>
      <c r="O23" s="1175" t="s">
        <v>104</v>
      </c>
      <c r="P23" s="1176" t="s">
        <v>104</v>
      </c>
      <c r="Q23" s="1176"/>
      <c r="R23" s="1176" t="s">
        <v>104</v>
      </c>
      <c r="S23" s="1176" t="s">
        <v>104</v>
      </c>
      <c r="T23" s="1176" t="s">
        <v>104</v>
      </c>
      <c r="U23" s="1176" t="s">
        <v>104</v>
      </c>
      <c r="V23" s="1175" t="s">
        <v>104</v>
      </c>
      <c r="W23" s="1176" t="s">
        <v>104</v>
      </c>
    </row>
    <row r="24" spans="1:23" s="1087" customFormat="1" ht="12" customHeight="1">
      <c r="A24" s="1132"/>
      <c r="B24" s="1133">
        <v>21</v>
      </c>
      <c r="C24" s="1090" t="s">
        <v>783</v>
      </c>
      <c r="D24" s="1175" t="s">
        <v>104</v>
      </c>
      <c r="E24" s="1175" t="s">
        <v>104</v>
      </c>
      <c r="F24" s="1175" t="s">
        <v>104</v>
      </c>
      <c r="G24" s="1175" t="s">
        <v>104</v>
      </c>
      <c r="H24" s="1175" t="s">
        <v>104</v>
      </c>
      <c r="I24" s="1175" t="s">
        <v>104</v>
      </c>
      <c r="J24" s="1175"/>
      <c r="K24" s="1176" t="s">
        <v>104</v>
      </c>
      <c r="L24" s="1176" t="s">
        <v>104</v>
      </c>
      <c r="M24" s="1176" t="s">
        <v>104</v>
      </c>
      <c r="N24" s="1176" t="s">
        <v>104</v>
      </c>
      <c r="O24" s="1175" t="s">
        <v>104</v>
      </c>
      <c r="P24" s="1176" t="s">
        <v>104</v>
      </c>
      <c r="Q24" s="1176"/>
      <c r="R24" s="1176" t="s">
        <v>104</v>
      </c>
      <c r="S24" s="1176" t="s">
        <v>104</v>
      </c>
      <c r="T24" s="1176" t="s">
        <v>104</v>
      </c>
      <c r="U24" s="1176" t="s">
        <v>104</v>
      </c>
      <c r="V24" s="1175" t="s">
        <v>104</v>
      </c>
      <c r="W24" s="1176" t="s">
        <v>104</v>
      </c>
    </row>
    <row r="25" spans="1:23" s="1087" customFormat="1" ht="12" customHeight="1">
      <c r="A25" s="1132"/>
      <c r="B25" s="1133">
        <v>22</v>
      </c>
      <c r="C25" s="1090" t="s">
        <v>784</v>
      </c>
      <c r="D25" s="1175" t="s">
        <v>104</v>
      </c>
      <c r="E25" s="1175" t="s">
        <v>104</v>
      </c>
      <c r="F25" s="1175" t="s">
        <v>104</v>
      </c>
      <c r="G25" s="1175" t="s">
        <v>104</v>
      </c>
      <c r="H25" s="1175" t="s">
        <v>104</v>
      </c>
      <c r="I25" s="1175" t="s">
        <v>104</v>
      </c>
      <c r="J25" s="1175"/>
      <c r="K25" s="1176" t="s">
        <v>104</v>
      </c>
      <c r="L25" s="1176" t="s">
        <v>104</v>
      </c>
      <c r="M25" s="1176" t="s">
        <v>104</v>
      </c>
      <c r="N25" s="1176" t="s">
        <v>104</v>
      </c>
      <c r="O25" s="1175" t="s">
        <v>104</v>
      </c>
      <c r="P25" s="1176" t="s">
        <v>104</v>
      </c>
      <c r="Q25" s="1176"/>
      <c r="R25" s="1176" t="s">
        <v>104</v>
      </c>
      <c r="S25" s="1176" t="s">
        <v>104</v>
      </c>
      <c r="T25" s="1176" t="s">
        <v>104</v>
      </c>
      <c r="U25" s="1176" t="s">
        <v>104</v>
      </c>
      <c r="V25" s="1175" t="s">
        <v>104</v>
      </c>
      <c r="W25" s="1176" t="s">
        <v>104</v>
      </c>
    </row>
    <row r="26" spans="1:23" s="1087" customFormat="1" ht="12" customHeight="1">
      <c r="A26" s="1132"/>
      <c r="B26" s="1133">
        <v>23</v>
      </c>
      <c r="C26" s="1090" t="s">
        <v>785</v>
      </c>
      <c r="D26" s="1175">
        <v>47</v>
      </c>
      <c r="E26" s="1175">
        <v>17</v>
      </c>
      <c r="F26" s="1175">
        <v>17</v>
      </c>
      <c r="G26" s="1175">
        <v>4</v>
      </c>
      <c r="H26" s="1175">
        <v>85</v>
      </c>
      <c r="I26" s="1175" t="s">
        <v>104</v>
      </c>
      <c r="J26" s="1175"/>
      <c r="K26" s="1176">
        <v>74</v>
      </c>
      <c r="L26" s="1176">
        <v>40</v>
      </c>
      <c r="M26" s="1176">
        <v>47</v>
      </c>
      <c r="N26" s="1176">
        <v>5</v>
      </c>
      <c r="O26" s="1175">
        <v>166</v>
      </c>
      <c r="P26" s="1176" t="s">
        <v>104</v>
      </c>
      <c r="Q26" s="1176"/>
      <c r="R26" s="1176">
        <v>121</v>
      </c>
      <c r="S26" s="1176">
        <v>57</v>
      </c>
      <c r="T26" s="1176">
        <v>64</v>
      </c>
      <c r="U26" s="1176">
        <v>9</v>
      </c>
      <c r="V26" s="1175">
        <v>251</v>
      </c>
      <c r="W26" s="1176" t="s">
        <v>104</v>
      </c>
    </row>
    <row r="27" spans="1:23" s="1087" customFormat="1" ht="12" customHeight="1">
      <c r="A27" s="1132"/>
      <c r="B27" s="1133">
        <v>24</v>
      </c>
      <c r="C27" s="1090" t="s">
        <v>786</v>
      </c>
      <c r="D27" s="1175">
        <v>6</v>
      </c>
      <c r="E27" s="1175">
        <v>11</v>
      </c>
      <c r="F27" s="1175">
        <v>5</v>
      </c>
      <c r="G27" s="1175">
        <v>7</v>
      </c>
      <c r="H27" s="1175">
        <v>29</v>
      </c>
      <c r="I27" s="1175" t="s">
        <v>104</v>
      </c>
      <c r="J27" s="1175"/>
      <c r="K27" s="1176">
        <v>12</v>
      </c>
      <c r="L27" s="1176">
        <v>13</v>
      </c>
      <c r="M27" s="1176">
        <v>10</v>
      </c>
      <c r="N27" s="1176">
        <v>5</v>
      </c>
      <c r="O27" s="1175">
        <v>40</v>
      </c>
      <c r="P27" s="1176" t="s">
        <v>104</v>
      </c>
      <c r="Q27" s="1176"/>
      <c r="R27" s="1176">
        <v>18</v>
      </c>
      <c r="S27" s="1176">
        <v>24</v>
      </c>
      <c r="T27" s="1176">
        <v>15</v>
      </c>
      <c r="U27" s="1176">
        <v>12</v>
      </c>
      <c r="V27" s="1175">
        <v>69</v>
      </c>
      <c r="W27" s="1176" t="s">
        <v>104</v>
      </c>
    </row>
    <row r="28" spans="1:23" s="1087" customFormat="1" ht="12" customHeight="1">
      <c r="A28" s="1132"/>
      <c r="B28" s="1133">
        <v>25</v>
      </c>
      <c r="C28" s="1090" t="s">
        <v>787</v>
      </c>
      <c r="D28" s="1175" t="s">
        <v>104</v>
      </c>
      <c r="E28" s="1175" t="s">
        <v>104</v>
      </c>
      <c r="F28" s="1175" t="s">
        <v>104</v>
      </c>
      <c r="G28" s="1175" t="s">
        <v>104</v>
      </c>
      <c r="H28" s="1175" t="s">
        <v>104</v>
      </c>
      <c r="I28" s="1175" t="s">
        <v>104</v>
      </c>
      <c r="J28" s="1175"/>
      <c r="K28" s="1176" t="s">
        <v>104</v>
      </c>
      <c r="L28" s="1176" t="s">
        <v>104</v>
      </c>
      <c r="M28" s="1176" t="s">
        <v>104</v>
      </c>
      <c r="N28" s="1176" t="s">
        <v>104</v>
      </c>
      <c r="O28" s="1175" t="s">
        <v>104</v>
      </c>
      <c r="P28" s="1176" t="s">
        <v>104</v>
      </c>
      <c r="Q28" s="1176"/>
      <c r="R28" s="1176" t="s">
        <v>104</v>
      </c>
      <c r="S28" s="1176" t="s">
        <v>104</v>
      </c>
      <c r="T28" s="1176" t="s">
        <v>104</v>
      </c>
      <c r="U28" s="1176" t="s">
        <v>104</v>
      </c>
      <c r="V28" s="1175" t="s">
        <v>104</v>
      </c>
      <c r="W28" s="1176" t="s">
        <v>104</v>
      </c>
    </row>
    <row r="29" spans="1:23" s="1087" customFormat="1" ht="12" customHeight="1">
      <c r="A29" s="1132"/>
      <c r="B29" s="1133">
        <v>26</v>
      </c>
      <c r="C29" s="1090" t="s">
        <v>788</v>
      </c>
      <c r="D29" s="1175" t="s">
        <v>104</v>
      </c>
      <c r="E29" s="1175" t="s">
        <v>104</v>
      </c>
      <c r="F29" s="1175" t="s">
        <v>104</v>
      </c>
      <c r="G29" s="1175" t="s">
        <v>104</v>
      </c>
      <c r="H29" s="1175" t="s">
        <v>104</v>
      </c>
      <c r="I29" s="1175" t="s">
        <v>104</v>
      </c>
      <c r="J29" s="1175"/>
      <c r="K29" s="1176" t="s">
        <v>104</v>
      </c>
      <c r="L29" s="1176" t="s">
        <v>104</v>
      </c>
      <c r="M29" s="1176" t="s">
        <v>104</v>
      </c>
      <c r="N29" s="1176" t="s">
        <v>104</v>
      </c>
      <c r="O29" s="1175" t="s">
        <v>104</v>
      </c>
      <c r="P29" s="1176" t="s">
        <v>104</v>
      </c>
      <c r="Q29" s="1176"/>
      <c r="R29" s="1176" t="s">
        <v>104</v>
      </c>
      <c r="S29" s="1176" t="s">
        <v>104</v>
      </c>
      <c r="T29" s="1176" t="s">
        <v>104</v>
      </c>
      <c r="U29" s="1176" t="s">
        <v>104</v>
      </c>
      <c r="V29" s="1175" t="s">
        <v>104</v>
      </c>
      <c r="W29" s="1176" t="s">
        <v>104</v>
      </c>
    </row>
    <row r="30" spans="1:23" s="1087" customFormat="1" ht="12" customHeight="1">
      <c r="A30" s="1132"/>
      <c r="B30" s="1133">
        <v>27</v>
      </c>
      <c r="C30" s="1090" t="s">
        <v>789</v>
      </c>
      <c r="D30" s="1175">
        <v>35</v>
      </c>
      <c r="E30" s="1175">
        <v>0</v>
      </c>
      <c r="F30" s="1175">
        <v>5</v>
      </c>
      <c r="G30" s="1175">
        <v>17</v>
      </c>
      <c r="H30" s="1175">
        <v>57</v>
      </c>
      <c r="I30" s="1175" t="s">
        <v>104</v>
      </c>
      <c r="J30" s="1175"/>
      <c r="K30" s="1176">
        <v>67</v>
      </c>
      <c r="L30" s="1176">
        <v>34</v>
      </c>
      <c r="M30" s="1176">
        <v>39</v>
      </c>
      <c r="N30" s="1176">
        <v>18</v>
      </c>
      <c r="O30" s="1175">
        <v>158</v>
      </c>
      <c r="P30" s="1176" t="s">
        <v>104</v>
      </c>
      <c r="Q30" s="1176"/>
      <c r="R30" s="1176">
        <v>102</v>
      </c>
      <c r="S30" s="1176">
        <v>34</v>
      </c>
      <c r="T30" s="1176">
        <v>44</v>
      </c>
      <c r="U30" s="1176">
        <v>35</v>
      </c>
      <c r="V30" s="1175">
        <v>215</v>
      </c>
      <c r="W30" s="1176" t="s">
        <v>104</v>
      </c>
    </row>
    <row r="31" spans="1:23" s="1087" customFormat="1" ht="12" customHeight="1">
      <c r="A31" s="1132"/>
      <c r="B31" s="1133">
        <v>28</v>
      </c>
      <c r="C31" s="1090" t="s">
        <v>791</v>
      </c>
      <c r="D31" s="1175">
        <v>14</v>
      </c>
      <c r="E31" s="1175">
        <v>2</v>
      </c>
      <c r="F31" s="1175">
        <v>3</v>
      </c>
      <c r="G31" s="1175">
        <v>0</v>
      </c>
      <c r="H31" s="1175">
        <v>19</v>
      </c>
      <c r="I31" s="1175" t="s">
        <v>104</v>
      </c>
      <c r="J31" s="1175"/>
      <c r="K31" s="1176">
        <v>44</v>
      </c>
      <c r="L31" s="1176">
        <v>9</v>
      </c>
      <c r="M31" s="1176">
        <v>7</v>
      </c>
      <c r="N31" s="1176">
        <v>0</v>
      </c>
      <c r="O31" s="1175">
        <v>60</v>
      </c>
      <c r="P31" s="1176" t="s">
        <v>104</v>
      </c>
      <c r="Q31" s="1176"/>
      <c r="R31" s="1176">
        <v>58</v>
      </c>
      <c r="S31" s="1176">
        <v>11</v>
      </c>
      <c r="T31" s="1176">
        <v>10</v>
      </c>
      <c r="U31" s="1176" t="s">
        <v>244</v>
      </c>
      <c r="V31" s="1175">
        <v>79</v>
      </c>
      <c r="W31" s="1176" t="s">
        <v>104</v>
      </c>
    </row>
    <row r="32" spans="1:23" s="1087" customFormat="1" ht="12" customHeight="1">
      <c r="A32" s="1132"/>
      <c r="B32" s="1133">
        <v>29</v>
      </c>
      <c r="C32" s="1090" t="s">
        <v>792</v>
      </c>
      <c r="D32" s="1175">
        <v>10</v>
      </c>
      <c r="E32" s="1175">
        <v>10</v>
      </c>
      <c r="F32" s="1175">
        <v>5</v>
      </c>
      <c r="G32" s="1175">
        <v>8</v>
      </c>
      <c r="H32" s="1175">
        <v>33</v>
      </c>
      <c r="I32" s="1175" t="s">
        <v>104</v>
      </c>
      <c r="J32" s="1175"/>
      <c r="K32" s="1176">
        <v>28</v>
      </c>
      <c r="L32" s="1176">
        <v>39</v>
      </c>
      <c r="M32" s="1176">
        <v>14</v>
      </c>
      <c r="N32" s="1176">
        <v>12</v>
      </c>
      <c r="O32" s="1175">
        <v>93</v>
      </c>
      <c r="P32" s="1176" t="s">
        <v>104</v>
      </c>
      <c r="Q32" s="1176"/>
      <c r="R32" s="1176">
        <v>38</v>
      </c>
      <c r="S32" s="1176">
        <v>49</v>
      </c>
      <c r="T32" s="1176">
        <v>19</v>
      </c>
      <c r="U32" s="1176">
        <v>20</v>
      </c>
      <c r="V32" s="1175">
        <v>126</v>
      </c>
      <c r="W32" s="1176" t="s">
        <v>104</v>
      </c>
    </row>
    <row r="33" spans="1:23" s="1087" customFormat="1" ht="12" customHeight="1">
      <c r="A33" s="1132"/>
      <c r="B33" s="1133">
        <v>30</v>
      </c>
      <c r="C33" s="1090" t="s">
        <v>793</v>
      </c>
      <c r="D33" s="1175">
        <v>13</v>
      </c>
      <c r="E33" s="1175">
        <v>2</v>
      </c>
      <c r="F33" s="1175">
        <v>5</v>
      </c>
      <c r="G33" s="1175">
        <v>0</v>
      </c>
      <c r="H33" s="1175">
        <v>20</v>
      </c>
      <c r="I33" s="1175" t="s">
        <v>104</v>
      </c>
      <c r="J33" s="1175"/>
      <c r="K33" s="1176">
        <v>22</v>
      </c>
      <c r="L33" s="1176">
        <v>17</v>
      </c>
      <c r="M33" s="1176">
        <v>11</v>
      </c>
      <c r="N33" s="1176">
        <v>0</v>
      </c>
      <c r="O33" s="1175">
        <v>50</v>
      </c>
      <c r="P33" s="1176" t="s">
        <v>104</v>
      </c>
      <c r="Q33" s="1176"/>
      <c r="R33" s="1176">
        <v>35</v>
      </c>
      <c r="S33" s="1176">
        <v>19</v>
      </c>
      <c r="T33" s="1176">
        <v>16</v>
      </c>
      <c r="U33" s="1176" t="s">
        <v>244</v>
      </c>
      <c r="V33" s="1175">
        <v>70</v>
      </c>
      <c r="W33" s="1176" t="s">
        <v>104</v>
      </c>
    </row>
    <row r="34" spans="1:23" s="1087" customFormat="1" ht="12" customHeight="1">
      <c r="A34" s="1132"/>
      <c r="B34" s="1133">
        <v>31</v>
      </c>
      <c r="C34" s="1090" t="s">
        <v>794</v>
      </c>
      <c r="D34" s="1175">
        <v>9</v>
      </c>
      <c r="E34" s="1175">
        <v>4</v>
      </c>
      <c r="F34" s="1175">
        <v>0</v>
      </c>
      <c r="G34" s="1175">
        <v>0</v>
      </c>
      <c r="H34" s="1175">
        <v>13</v>
      </c>
      <c r="I34" s="1175">
        <v>9</v>
      </c>
      <c r="J34" s="1175"/>
      <c r="K34" s="1176">
        <v>5</v>
      </c>
      <c r="L34" s="1176">
        <v>11</v>
      </c>
      <c r="M34" s="1176">
        <v>1</v>
      </c>
      <c r="N34" s="1176">
        <v>0</v>
      </c>
      <c r="O34" s="1175">
        <v>17</v>
      </c>
      <c r="P34" s="1176">
        <v>26</v>
      </c>
      <c r="Q34" s="1176"/>
      <c r="R34" s="1176">
        <v>14</v>
      </c>
      <c r="S34" s="1176">
        <v>15</v>
      </c>
      <c r="T34" s="1176">
        <v>1</v>
      </c>
      <c r="U34" s="1176">
        <v>0</v>
      </c>
      <c r="V34" s="1175">
        <v>30</v>
      </c>
      <c r="W34" s="1176">
        <v>35</v>
      </c>
    </row>
    <row r="35" spans="1:23" s="1087" customFormat="1" ht="12" customHeight="1">
      <c r="A35" s="1132"/>
      <c r="B35" s="1133">
        <v>32</v>
      </c>
      <c r="C35" s="1090" t="s">
        <v>795</v>
      </c>
      <c r="D35" s="1175">
        <v>10</v>
      </c>
      <c r="E35" s="1175">
        <v>8</v>
      </c>
      <c r="F35" s="1175">
        <v>11</v>
      </c>
      <c r="G35" s="1175">
        <v>9</v>
      </c>
      <c r="H35" s="1175">
        <v>38</v>
      </c>
      <c r="I35" s="1175" t="s">
        <v>104</v>
      </c>
      <c r="J35" s="1175"/>
      <c r="K35" s="1176">
        <v>20</v>
      </c>
      <c r="L35" s="1176">
        <v>10</v>
      </c>
      <c r="M35" s="1176">
        <v>26</v>
      </c>
      <c r="N35" s="1176">
        <v>6</v>
      </c>
      <c r="O35" s="1175">
        <v>62</v>
      </c>
      <c r="P35" s="1176" t="s">
        <v>104</v>
      </c>
      <c r="Q35" s="1176"/>
      <c r="R35" s="1176">
        <v>30</v>
      </c>
      <c r="S35" s="1176">
        <v>18</v>
      </c>
      <c r="T35" s="1176">
        <v>37</v>
      </c>
      <c r="U35" s="1176">
        <v>15</v>
      </c>
      <c r="V35" s="1175">
        <v>100</v>
      </c>
      <c r="W35" s="1176" t="s">
        <v>104</v>
      </c>
    </row>
    <row r="36" spans="1:23" s="1087" customFormat="1" ht="13.5" customHeight="1" thickBot="1">
      <c r="A36" s="1132"/>
      <c r="B36" s="1136">
        <v>33</v>
      </c>
      <c r="C36" s="1095" t="s">
        <v>796</v>
      </c>
      <c r="D36" s="1179" t="s">
        <v>104</v>
      </c>
      <c r="E36" s="1179" t="s">
        <v>104</v>
      </c>
      <c r="F36" s="1179" t="s">
        <v>104</v>
      </c>
      <c r="G36" s="1179" t="s">
        <v>104</v>
      </c>
      <c r="H36" s="1179" t="s">
        <v>104</v>
      </c>
      <c r="I36" s="1179">
        <v>0</v>
      </c>
      <c r="J36" s="1179"/>
      <c r="K36" s="1180" t="s">
        <v>104</v>
      </c>
      <c r="L36" s="1180">
        <v>0</v>
      </c>
      <c r="M36" s="1180" t="s">
        <v>104</v>
      </c>
      <c r="N36" s="1180" t="s">
        <v>104</v>
      </c>
      <c r="O36" s="1179">
        <v>0</v>
      </c>
      <c r="P36" s="1180">
        <v>3</v>
      </c>
      <c r="Q36" s="1180"/>
      <c r="R36" s="1180" t="s">
        <v>104</v>
      </c>
      <c r="S36" s="1180">
        <v>0</v>
      </c>
      <c r="T36" s="1180" t="s">
        <v>104</v>
      </c>
      <c r="U36" s="1180" t="s">
        <v>104</v>
      </c>
      <c r="V36" s="1179">
        <v>0</v>
      </c>
      <c r="W36" s="1180">
        <v>3</v>
      </c>
    </row>
    <row r="37" spans="1:23" s="1093" customFormat="1" ht="15.75" customHeight="1" thickBot="1">
      <c r="A37" s="1132"/>
      <c r="B37" s="1139"/>
      <c r="C37" s="1140" t="s">
        <v>797</v>
      </c>
      <c r="D37" s="1181">
        <f>SUM(D4:D36)</f>
        <v>145</v>
      </c>
      <c r="E37" s="1181">
        <f>SUM(E4:E36)</f>
        <v>56</v>
      </c>
      <c r="F37" s="1181">
        <f>SUM(F4:F36)</f>
        <v>52</v>
      </c>
      <c r="G37" s="1181">
        <f>SUM(G4:G36)</f>
        <v>47</v>
      </c>
      <c r="H37" s="1181">
        <f>SUM(H4:H36)</f>
        <v>300</v>
      </c>
      <c r="I37" s="1181" t="s">
        <v>767</v>
      </c>
      <c r="J37" s="1181"/>
      <c r="K37" s="1181">
        <f>SUM(K4:K36)</f>
        <v>275</v>
      </c>
      <c r="L37" s="1181">
        <f>SUM(L4:L36)</f>
        <v>176</v>
      </c>
      <c r="M37" s="1181">
        <f>SUM(M4:M36)</f>
        <v>159</v>
      </c>
      <c r="N37" s="1181">
        <f>SUM(N4:N36)</f>
        <v>51</v>
      </c>
      <c r="O37" s="1181">
        <f>SUM(O4:O36)</f>
        <v>661</v>
      </c>
      <c r="P37" s="1181" t="s">
        <v>767</v>
      </c>
      <c r="Q37" s="1181"/>
      <c r="R37" s="1181">
        <f>SUM(R4:R36)</f>
        <v>420</v>
      </c>
      <c r="S37" s="1181">
        <f>SUM(S4:S36)</f>
        <v>232</v>
      </c>
      <c r="T37" s="1181">
        <f>SUM(T4:T36)</f>
        <v>211</v>
      </c>
      <c r="U37" s="1181">
        <f>SUM(U4:U36)</f>
        <v>98</v>
      </c>
      <c r="V37" s="1181">
        <f>SUM(V4:V36)</f>
        <v>961</v>
      </c>
      <c r="W37" s="1181" t="s">
        <v>767</v>
      </c>
    </row>
    <row r="38" spans="1:23" s="1093" customFormat="1" ht="12" customHeight="1">
      <c r="A38" s="1132"/>
      <c r="B38" s="1142">
        <v>34</v>
      </c>
      <c r="C38" s="1143" t="s">
        <v>798</v>
      </c>
      <c r="D38" s="1182">
        <v>0</v>
      </c>
      <c r="E38" s="1182">
        <v>0</v>
      </c>
      <c r="F38" s="1182">
        <v>0</v>
      </c>
      <c r="G38" s="1182">
        <v>2</v>
      </c>
      <c r="H38" s="1182">
        <v>2</v>
      </c>
      <c r="I38" s="1182">
        <v>10</v>
      </c>
      <c r="J38" s="1182"/>
      <c r="K38" s="1183">
        <v>1</v>
      </c>
      <c r="L38" s="1183">
        <v>1</v>
      </c>
      <c r="M38" s="1183">
        <v>1</v>
      </c>
      <c r="N38" s="1183">
        <v>1</v>
      </c>
      <c r="O38" s="1182">
        <v>4</v>
      </c>
      <c r="P38" s="1183">
        <v>15</v>
      </c>
      <c r="Q38" s="1183"/>
      <c r="R38" s="1183">
        <v>1</v>
      </c>
      <c r="S38" s="1183">
        <v>1</v>
      </c>
      <c r="T38" s="1183">
        <v>1</v>
      </c>
      <c r="U38" s="1183">
        <v>3</v>
      </c>
      <c r="V38" s="1182">
        <v>6</v>
      </c>
      <c r="W38" s="1183">
        <v>25</v>
      </c>
    </row>
    <row r="39" spans="1:23" s="1093" customFormat="1" ht="12" customHeight="1" thickBot="1">
      <c r="A39" s="1132"/>
      <c r="B39" s="1146">
        <v>35</v>
      </c>
      <c r="C39" s="1147" t="s">
        <v>30</v>
      </c>
      <c r="D39" s="1184" t="s">
        <v>104</v>
      </c>
      <c r="E39" s="1184" t="s">
        <v>104</v>
      </c>
      <c r="F39" s="1184" t="s">
        <v>104</v>
      </c>
      <c r="G39" s="1184" t="s">
        <v>104</v>
      </c>
      <c r="H39" s="1184" t="s">
        <v>104</v>
      </c>
      <c r="I39" s="1184" t="s">
        <v>104</v>
      </c>
      <c r="J39" s="1184"/>
      <c r="K39" s="1185" t="s">
        <v>104</v>
      </c>
      <c r="L39" s="1185" t="s">
        <v>104</v>
      </c>
      <c r="M39" s="1185" t="s">
        <v>104</v>
      </c>
      <c r="N39" s="1185" t="s">
        <v>104</v>
      </c>
      <c r="O39" s="1184" t="s">
        <v>104</v>
      </c>
      <c r="P39" s="1185" t="s">
        <v>104</v>
      </c>
      <c r="Q39" s="1185"/>
      <c r="R39" s="1185" t="s">
        <v>104</v>
      </c>
      <c r="S39" s="1185" t="s">
        <v>104</v>
      </c>
      <c r="T39" s="1185" t="s">
        <v>104</v>
      </c>
      <c r="U39" s="1185" t="s">
        <v>104</v>
      </c>
      <c r="V39" s="1184" t="s">
        <v>104</v>
      </c>
      <c r="W39" s="1185" t="s">
        <v>104</v>
      </c>
    </row>
    <row r="40" spans="1:23" s="1093" customFormat="1" ht="20.25" customHeight="1" thickBot="1" thickTop="1">
      <c r="A40" s="1132"/>
      <c r="B40" s="1150"/>
      <c r="C40" s="1150" t="s">
        <v>799</v>
      </c>
      <c r="D40" s="1186">
        <f>SUM(D37:D39)</f>
        <v>145</v>
      </c>
      <c r="E40" s="1186">
        <f>SUM(E37:E39)</f>
        <v>56</v>
      </c>
      <c r="F40" s="1186">
        <f>SUM(F37:F39)</f>
        <v>52</v>
      </c>
      <c r="G40" s="1186">
        <f>SUM(G37:G39)</f>
        <v>49</v>
      </c>
      <c r="H40" s="1186">
        <f>SUM(H37:H39)</f>
        <v>302</v>
      </c>
      <c r="I40" s="1186" t="s">
        <v>767</v>
      </c>
      <c r="J40" s="1186"/>
      <c r="K40" s="1186">
        <f>SUM(K37:K39)</f>
        <v>276</v>
      </c>
      <c r="L40" s="1186">
        <f>SUM(L37:L39)</f>
        <v>177</v>
      </c>
      <c r="M40" s="1186">
        <f>SUM(M37:M39)</f>
        <v>160</v>
      </c>
      <c r="N40" s="1186">
        <f>SUM(N37:N39)</f>
        <v>52</v>
      </c>
      <c r="O40" s="1186">
        <f>SUM(O37:O39)</f>
        <v>665</v>
      </c>
      <c r="P40" s="1186" t="s">
        <v>767</v>
      </c>
      <c r="Q40" s="1186"/>
      <c r="R40" s="1186">
        <f>SUM(R37:R39)</f>
        <v>421</v>
      </c>
      <c r="S40" s="1186">
        <f>SUM(S37:S39)</f>
        <v>233</v>
      </c>
      <c r="T40" s="1186">
        <f>SUM(T37:T39)</f>
        <v>212</v>
      </c>
      <c r="U40" s="1186">
        <f>SUM(U37:U39)</f>
        <v>101</v>
      </c>
      <c r="V40" s="1186">
        <f>SUM(V37:V39)</f>
        <v>967</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ht="11.25">
      <c r="B42" s="1108" t="s">
        <v>820</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821</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t="s">
        <v>104</v>
      </c>
      <c r="E4" s="1173" t="s">
        <v>104</v>
      </c>
      <c r="F4" s="1173" t="s">
        <v>104</v>
      </c>
      <c r="G4" s="1173" t="s">
        <v>104</v>
      </c>
      <c r="H4" s="1173" t="s">
        <v>104</v>
      </c>
      <c r="I4" s="1173" t="s">
        <v>104</v>
      </c>
      <c r="J4" s="1173"/>
      <c r="K4" s="1174" t="s">
        <v>104</v>
      </c>
      <c r="L4" s="1174" t="s">
        <v>104</v>
      </c>
      <c r="M4" s="1174" t="s">
        <v>104</v>
      </c>
      <c r="N4" s="1174" t="s">
        <v>104</v>
      </c>
      <c r="O4" s="1173" t="s">
        <v>104</v>
      </c>
      <c r="P4" s="1174" t="s">
        <v>104</v>
      </c>
      <c r="Q4" s="1174"/>
      <c r="R4" s="1174" t="s">
        <v>104</v>
      </c>
      <c r="S4" s="1174" t="s">
        <v>104</v>
      </c>
      <c r="T4" s="1174" t="s">
        <v>104</v>
      </c>
      <c r="U4" s="1174" t="s">
        <v>104</v>
      </c>
      <c r="V4" s="1173" t="s">
        <v>104</v>
      </c>
      <c r="W4" s="1174" t="s">
        <v>104</v>
      </c>
    </row>
    <row r="5" spans="1:23" s="1093" customFormat="1" ht="12" customHeight="1">
      <c r="A5" s="1132"/>
      <c r="B5" s="1133">
        <v>2</v>
      </c>
      <c r="C5" s="1090" t="s">
        <v>759</v>
      </c>
      <c r="D5" s="1175" t="s">
        <v>104</v>
      </c>
      <c r="E5" s="1175" t="s">
        <v>104</v>
      </c>
      <c r="F5" s="1175" t="s">
        <v>104</v>
      </c>
      <c r="G5" s="1175" t="s">
        <v>104</v>
      </c>
      <c r="H5" s="1175" t="s">
        <v>104</v>
      </c>
      <c r="I5" s="1175" t="s">
        <v>104</v>
      </c>
      <c r="J5" s="1175"/>
      <c r="K5" s="1176" t="s">
        <v>104</v>
      </c>
      <c r="L5" s="1176" t="s">
        <v>104</v>
      </c>
      <c r="M5" s="1176" t="s">
        <v>104</v>
      </c>
      <c r="N5" s="1176" t="s">
        <v>104</v>
      </c>
      <c r="O5" s="1175" t="s">
        <v>104</v>
      </c>
      <c r="P5" s="1176" t="s">
        <v>104</v>
      </c>
      <c r="Q5" s="1176"/>
      <c r="R5" s="1176" t="s">
        <v>104</v>
      </c>
      <c r="S5" s="1176" t="s">
        <v>104</v>
      </c>
      <c r="T5" s="1176" t="s">
        <v>104</v>
      </c>
      <c r="U5" s="1176" t="s">
        <v>104</v>
      </c>
      <c r="V5" s="1175" t="s">
        <v>104</v>
      </c>
      <c r="W5" s="1176" t="s">
        <v>104</v>
      </c>
    </row>
    <row r="6" spans="1:23" s="1093" customFormat="1" ht="12" customHeight="1">
      <c r="A6" s="1132"/>
      <c r="B6" s="1133">
        <v>3</v>
      </c>
      <c r="C6" s="1090" t="s">
        <v>760</v>
      </c>
      <c r="D6" s="1175">
        <v>2</v>
      </c>
      <c r="E6" s="1175">
        <v>1</v>
      </c>
      <c r="F6" s="1175">
        <v>1</v>
      </c>
      <c r="G6" s="1175">
        <v>3</v>
      </c>
      <c r="H6" s="1175">
        <v>7</v>
      </c>
      <c r="I6" s="1175" t="s">
        <v>104</v>
      </c>
      <c r="J6" s="1175"/>
      <c r="K6" s="1176">
        <v>4</v>
      </c>
      <c r="L6" s="1176">
        <v>1</v>
      </c>
      <c r="M6" s="1176">
        <v>4</v>
      </c>
      <c r="N6" s="1176">
        <v>8</v>
      </c>
      <c r="O6" s="1175">
        <v>17</v>
      </c>
      <c r="P6" s="1176" t="s">
        <v>104</v>
      </c>
      <c r="Q6" s="1176"/>
      <c r="R6" s="1176">
        <v>6</v>
      </c>
      <c r="S6" s="1176">
        <v>2</v>
      </c>
      <c r="T6" s="1176">
        <v>5</v>
      </c>
      <c r="U6" s="1176">
        <v>11</v>
      </c>
      <c r="V6" s="1175">
        <v>24</v>
      </c>
      <c r="W6" s="1176" t="s">
        <v>104</v>
      </c>
    </row>
    <row r="7" spans="1:23" s="1087" customFormat="1" ht="12" customHeight="1">
      <c r="A7" s="1132"/>
      <c r="B7" s="1133">
        <v>4</v>
      </c>
      <c r="C7" s="1090" t="s">
        <v>762</v>
      </c>
      <c r="D7" s="1175" t="s">
        <v>104</v>
      </c>
      <c r="E7" s="1175" t="s">
        <v>104</v>
      </c>
      <c r="F7" s="1175" t="s">
        <v>104</v>
      </c>
      <c r="G7" s="1175" t="s">
        <v>104</v>
      </c>
      <c r="H7" s="1175" t="s">
        <v>104</v>
      </c>
      <c r="I7" s="1175" t="s">
        <v>104</v>
      </c>
      <c r="J7" s="1175"/>
      <c r="K7" s="1176" t="s">
        <v>104</v>
      </c>
      <c r="L7" s="1176" t="s">
        <v>104</v>
      </c>
      <c r="M7" s="1176" t="s">
        <v>104</v>
      </c>
      <c r="N7" s="1176" t="s">
        <v>104</v>
      </c>
      <c r="O7" s="1175" t="s">
        <v>104</v>
      </c>
      <c r="P7" s="1176" t="s">
        <v>104</v>
      </c>
      <c r="Q7" s="1176"/>
      <c r="R7" s="1176" t="s">
        <v>104</v>
      </c>
      <c r="S7" s="1176" t="s">
        <v>104</v>
      </c>
      <c r="T7" s="1176" t="s">
        <v>104</v>
      </c>
      <c r="U7" s="1176" t="s">
        <v>104</v>
      </c>
      <c r="V7" s="1175" t="s">
        <v>104</v>
      </c>
      <c r="W7" s="1176" t="s">
        <v>104</v>
      </c>
    </row>
    <row r="8" spans="1:23" s="1087" customFormat="1" ht="12" customHeight="1">
      <c r="A8" s="1132"/>
      <c r="B8" s="1133">
        <v>5</v>
      </c>
      <c r="C8" s="1090" t="s">
        <v>764</v>
      </c>
      <c r="D8" s="1175" t="s">
        <v>104</v>
      </c>
      <c r="E8" s="1175" t="s">
        <v>104</v>
      </c>
      <c r="F8" s="1175" t="s">
        <v>104</v>
      </c>
      <c r="G8" s="1175" t="s">
        <v>104</v>
      </c>
      <c r="H8" s="1175" t="s">
        <v>104</v>
      </c>
      <c r="I8" s="1175" t="s">
        <v>104</v>
      </c>
      <c r="J8" s="1175"/>
      <c r="K8" s="1176" t="s">
        <v>104</v>
      </c>
      <c r="L8" s="1176" t="s">
        <v>104</v>
      </c>
      <c r="M8" s="1176" t="s">
        <v>104</v>
      </c>
      <c r="N8" s="1176" t="s">
        <v>104</v>
      </c>
      <c r="O8" s="1175" t="s">
        <v>104</v>
      </c>
      <c r="P8" s="1176" t="s">
        <v>104</v>
      </c>
      <c r="Q8" s="1176"/>
      <c r="R8" s="1176" t="s">
        <v>104</v>
      </c>
      <c r="S8" s="1176" t="s">
        <v>104</v>
      </c>
      <c r="T8" s="1176" t="s">
        <v>104</v>
      </c>
      <c r="U8" s="1176" t="s">
        <v>104</v>
      </c>
      <c r="V8" s="1175" t="s">
        <v>104</v>
      </c>
      <c r="W8" s="1176" t="s">
        <v>104</v>
      </c>
    </row>
    <row r="9" spans="1:23" s="1087" customFormat="1" ht="12" customHeight="1">
      <c r="A9" s="1132"/>
      <c r="B9" s="1133">
        <v>6</v>
      </c>
      <c r="C9" s="1090" t="s">
        <v>766</v>
      </c>
      <c r="D9" s="1175" t="s">
        <v>104</v>
      </c>
      <c r="E9" s="1175" t="s">
        <v>104</v>
      </c>
      <c r="F9" s="1175" t="s">
        <v>104</v>
      </c>
      <c r="G9" s="1175" t="s">
        <v>104</v>
      </c>
      <c r="H9" s="1175" t="s">
        <v>104</v>
      </c>
      <c r="I9" s="1175" t="s">
        <v>104</v>
      </c>
      <c r="J9" s="1175"/>
      <c r="K9" s="1176" t="s">
        <v>104</v>
      </c>
      <c r="L9" s="1176" t="s">
        <v>104</v>
      </c>
      <c r="M9" s="1176" t="s">
        <v>104</v>
      </c>
      <c r="N9" s="1176" t="s">
        <v>104</v>
      </c>
      <c r="O9" s="1175" t="s">
        <v>104</v>
      </c>
      <c r="P9" s="1176" t="s">
        <v>104</v>
      </c>
      <c r="Q9" s="1176"/>
      <c r="R9" s="1176" t="s">
        <v>104</v>
      </c>
      <c r="S9" s="1176" t="s">
        <v>104</v>
      </c>
      <c r="T9" s="1176" t="s">
        <v>104</v>
      </c>
      <c r="U9" s="1176" t="s">
        <v>104</v>
      </c>
      <c r="V9" s="1175" t="s">
        <v>104</v>
      </c>
      <c r="W9" s="1176" t="s">
        <v>104</v>
      </c>
    </row>
    <row r="10" spans="1:23" s="1087" customFormat="1" ht="12" customHeight="1">
      <c r="A10" s="1132"/>
      <c r="B10" s="1133">
        <v>7</v>
      </c>
      <c r="C10" s="1090" t="s">
        <v>768</v>
      </c>
      <c r="D10" s="1175">
        <v>2</v>
      </c>
      <c r="E10" s="1175">
        <v>4</v>
      </c>
      <c r="F10" s="1175">
        <v>3</v>
      </c>
      <c r="G10" s="1175">
        <v>8</v>
      </c>
      <c r="H10" s="1175">
        <v>17</v>
      </c>
      <c r="I10" s="1175" t="s">
        <v>104</v>
      </c>
      <c r="J10" s="1175"/>
      <c r="K10" s="1176">
        <v>8</v>
      </c>
      <c r="L10" s="1176">
        <v>3</v>
      </c>
      <c r="M10" s="1176">
        <v>8</v>
      </c>
      <c r="N10" s="1176">
        <v>9</v>
      </c>
      <c r="O10" s="1175">
        <v>28</v>
      </c>
      <c r="P10" s="1176" t="s">
        <v>104</v>
      </c>
      <c r="Q10" s="1176"/>
      <c r="R10" s="1176">
        <v>10</v>
      </c>
      <c r="S10" s="1176">
        <v>7</v>
      </c>
      <c r="T10" s="1176">
        <v>11</v>
      </c>
      <c r="U10" s="1176">
        <v>17</v>
      </c>
      <c r="V10" s="1175">
        <v>45</v>
      </c>
      <c r="W10" s="1176" t="s">
        <v>104</v>
      </c>
    </row>
    <row r="11" spans="1:23" s="1087" customFormat="1" ht="12" customHeight="1">
      <c r="A11" s="1132"/>
      <c r="B11" s="1133">
        <v>8</v>
      </c>
      <c r="C11" s="1090" t="s">
        <v>770</v>
      </c>
      <c r="D11" s="1175" t="s">
        <v>104</v>
      </c>
      <c r="E11" s="1175" t="s">
        <v>104</v>
      </c>
      <c r="F11" s="1175" t="s">
        <v>104</v>
      </c>
      <c r="G11" s="1175" t="s">
        <v>104</v>
      </c>
      <c r="H11" s="1175" t="s">
        <v>104</v>
      </c>
      <c r="I11" s="1175" t="s">
        <v>104</v>
      </c>
      <c r="J11" s="1175"/>
      <c r="K11" s="1176" t="s">
        <v>104</v>
      </c>
      <c r="L11" s="1176" t="s">
        <v>104</v>
      </c>
      <c r="M11" s="1176" t="s">
        <v>104</v>
      </c>
      <c r="N11" s="1176" t="s">
        <v>104</v>
      </c>
      <c r="O11" s="1175" t="s">
        <v>104</v>
      </c>
      <c r="P11" s="1176" t="s">
        <v>104</v>
      </c>
      <c r="Q11" s="1176"/>
      <c r="R11" s="1176" t="s">
        <v>104</v>
      </c>
      <c r="S11" s="1176" t="s">
        <v>104</v>
      </c>
      <c r="T11" s="1176" t="s">
        <v>104</v>
      </c>
      <c r="U11" s="1176" t="s">
        <v>104</v>
      </c>
      <c r="V11" s="1175" t="s">
        <v>104</v>
      </c>
      <c r="W11" s="1176" t="s">
        <v>104</v>
      </c>
    </row>
    <row r="12" spans="1:23" s="1087" customFormat="1" ht="12" customHeight="1">
      <c r="A12" s="1132"/>
      <c r="B12" s="1133">
        <v>9</v>
      </c>
      <c r="C12" s="1090" t="s">
        <v>771</v>
      </c>
      <c r="D12" s="1175" t="s">
        <v>104</v>
      </c>
      <c r="E12" s="1175" t="s">
        <v>104</v>
      </c>
      <c r="F12" s="1175" t="s">
        <v>104</v>
      </c>
      <c r="G12" s="1175" t="s">
        <v>104</v>
      </c>
      <c r="H12" s="1175" t="s">
        <v>104</v>
      </c>
      <c r="I12" s="1175" t="s">
        <v>104</v>
      </c>
      <c r="J12" s="1175"/>
      <c r="K12" s="1176" t="s">
        <v>104</v>
      </c>
      <c r="L12" s="1176" t="s">
        <v>104</v>
      </c>
      <c r="M12" s="1176" t="s">
        <v>104</v>
      </c>
      <c r="N12" s="1176" t="s">
        <v>104</v>
      </c>
      <c r="O12" s="1175" t="s">
        <v>104</v>
      </c>
      <c r="P12" s="1176" t="s">
        <v>104</v>
      </c>
      <c r="Q12" s="1176"/>
      <c r="R12" s="1176" t="s">
        <v>104</v>
      </c>
      <c r="S12" s="1176" t="s">
        <v>104</v>
      </c>
      <c r="T12" s="1176" t="s">
        <v>104</v>
      </c>
      <c r="U12" s="1176" t="s">
        <v>104</v>
      </c>
      <c r="V12" s="1175" t="s">
        <v>104</v>
      </c>
      <c r="W12" s="1176" t="s">
        <v>104</v>
      </c>
    </row>
    <row r="13" spans="1:23" s="1087" customFormat="1" ht="12" customHeight="1">
      <c r="A13" s="1132"/>
      <c r="B13" s="1133">
        <v>10</v>
      </c>
      <c r="C13" s="1090" t="s">
        <v>772</v>
      </c>
      <c r="D13" s="1175" t="s">
        <v>104</v>
      </c>
      <c r="E13" s="1175" t="s">
        <v>104</v>
      </c>
      <c r="F13" s="1175" t="s">
        <v>104</v>
      </c>
      <c r="G13" s="1175" t="s">
        <v>104</v>
      </c>
      <c r="H13" s="1175" t="s">
        <v>104</v>
      </c>
      <c r="I13" s="1175" t="s">
        <v>104</v>
      </c>
      <c r="J13" s="1175"/>
      <c r="K13" s="1176" t="s">
        <v>104</v>
      </c>
      <c r="L13" s="1176" t="s">
        <v>104</v>
      </c>
      <c r="M13" s="1176" t="s">
        <v>104</v>
      </c>
      <c r="N13" s="1176" t="s">
        <v>104</v>
      </c>
      <c r="O13" s="1175" t="s">
        <v>104</v>
      </c>
      <c r="P13" s="1176" t="s">
        <v>104</v>
      </c>
      <c r="Q13" s="1176"/>
      <c r="R13" s="1176" t="s">
        <v>104</v>
      </c>
      <c r="S13" s="1176" t="s">
        <v>104</v>
      </c>
      <c r="T13" s="1176" t="s">
        <v>104</v>
      </c>
      <c r="U13" s="1176" t="s">
        <v>104</v>
      </c>
      <c r="V13" s="1175" t="s">
        <v>104</v>
      </c>
      <c r="W13" s="1176" t="s">
        <v>104</v>
      </c>
    </row>
    <row r="14" spans="1:23" s="1087" customFormat="1" ht="12" customHeight="1">
      <c r="A14" s="1132"/>
      <c r="B14" s="1133">
        <v>11</v>
      </c>
      <c r="C14" s="1090" t="s">
        <v>773</v>
      </c>
      <c r="D14" s="1175" t="s">
        <v>104</v>
      </c>
      <c r="E14" s="1175" t="s">
        <v>104</v>
      </c>
      <c r="F14" s="1175" t="s">
        <v>104</v>
      </c>
      <c r="G14" s="1175" t="s">
        <v>104</v>
      </c>
      <c r="H14" s="1175" t="s">
        <v>104</v>
      </c>
      <c r="I14" s="1175" t="s">
        <v>104</v>
      </c>
      <c r="J14" s="1175"/>
      <c r="K14" s="1176" t="s">
        <v>104</v>
      </c>
      <c r="L14" s="1176" t="s">
        <v>104</v>
      </c>
      <c r="M14" s="1176" t="s">
        <v>104</v>
      </c>
      <c r="N14" s="1176" t="s">
        <v>104</v>
      </c>
      <c r="O14" s="1175" t="s">
        <v>104</v>
      </c>
      <c r="P14" s="1176" t="s">
        <v>104</v>
      </c>
      <c r="Q14" s="1176"/>
      <c r="R14" s="1176" t="s">
        <v>104</v>
      </c>
      <c r="S14" s="1176" t="s">
        <v>104</v>
      </c>
      <c r="T14" s="1176" t="s">
        <v>104</v>
      </c>
      <c r="U14" s="1176" t="s">
        <v>104</v>
      </c>
      <c r="V14" s="1175" t="s">
        <v>104</v>
      </c>
      <c r="W14" s="1176" t="s">
        <v>104</v>
      </c>
    </row>
    <row r="15" spans="1:23" s="1087" customFormat="1" ht="12" customHeight="1">
      <c r="A15" s="1132"/>
      <c r="B15" s="1133">
        <v>12</v>
      </c>
      <c r="C15" s="1090" t="s">
        <v>774</v>
      </c>
      <c r="D15" s="1175" t="s">
        <v>104</v>
      </c>
      <c r="E15" s="1175" t="s">
        <v>104</v>
      </c>
      <c r="F15" s="1175" t="s">
        <v>104</v>
      </c>
      <c r="G15" s="1175" t="s">
        <v>104</v>
      </c>
      <c r="H15" s="1175" t="s">
        <v>104</v>
      </c>
      <c r="I15" s="1175" t="s">
        <v>104</v>
      </c>
      <c r="J15" s="1175"/>
      <c r="K15" s="1176" t="s">
        <v>104</v>
      </c>
      <c r="L15" s="1176" t="s">
        <v>104</v>
      </c>
      <c r="M15" s="1176" t="s">
        <v>104</v>
      </c>
      <c r="N15" s="1176" t="s">
        <v>104</v>
      </c>
      <c r="O15" s="1175" t="s">
        <v>104</v>
      </c>
      <c r="P15" s="1176" t="s">
        <v>104</v>
      </c>
      <c r="Q15" s="1176"/>
      <c r="R15" s="1176" t="s">
        <v>104</v>
      </c>
      <c r="S15" s="1176" t="s">
        <v>104</v>
      </c>
      <c r="T15" s="1176" t="s">
        <v>104</v>
      </c>
      <c r="U15" s="1176" t="s">
        <v>104</v>
      </c>
      <c r="V15" s="1175" t="s">
        <v>104</v>
      </c>
      <c r="W15" s="1176" t="s">
        <v>104</v>
      </c>
    </row>
    <row r="16" spans="1:23" s="1087" customFormat="1" ht="12" customHeight="1">
      <c r="A16" s="1132"/>
      <c r="B16" s="1133">
        <v>13</v>
      </c>
      <c r="C16" s="1090" t="s">
        <v>775</v>
      </c>
      <c r="D16" s="1175" t="s">
        <v>104</v>
      </c>
      <c r="E16" s="1175" t="s">
        <v>104</v>
      </c>
      <c r="F16" s="1175" t="s">
        <v>104</v>
      </c>
      <c r="G16" s="1175" t="s">
        <v>104</v>
      </c>
      <c r="H16" s="1175" t="s">
        <v>104</v>
      </c>
      <c r="I16" s="1175" t="s">
        <v>104</v>
      </c>
      <c r="J16" s="1175"/>
      <c r="K16" s="1176" t="s">
        <v>104</v>
      </c>
      <c r="L16" s="1176" t="s">
        <v>104</v>
      </c>
      <c r="M16" s="1176" t="s">
        <v>104</v>
      </c>
      <c r="N16" s="1176" t="s">
        <v>104</v>
      </c>
      <c r="O16" s="1175" t="s">
        <v>104</v>
      </c>
      <c r="P16" s="1176" t="s">
        <v>104</v>
      </c>
      <c r="Q16" s="1176"/>
      <c r="R16" s="1176" t="s">
        <v>104</v>
      </c>
      <c r="S16" s="1176" t="s">
        <v>104</v>
      </c>
      <c r="T16" s="1176" t="s">
        <v>104</v>
      </c>
      <c r="U16" s="1176" t="s">
        <v>104</v>
      </c>
      <c r="V16" s="1175" t="s">
        <v>104</v>
      </c>
      <c r="W16" s="1176" t="s">
        <v>104</v>
      </c>
    </row>
    <row r="17" spans="1:23" s="1087" customFormat="1" ht="12" customHeight="1">
      <c r="A17" s="1132"/>
      <c r="B17" s="1133">
        <v>14</v>
      </c>
      <c r="C17" s="1090" t="s">
        <v>776</v>
      </c>
      <c r="D17" s="1175" t="s">
        <v>104</v>
      </c>
      <c r="E17" s="1175" t="s">
        <v>104</v>
      </c>
      <c r="F17" s="1175" t="s">
        <v>104</v>
      </c>
      <c r="G17" s="1175" t="s">
        <v>104</v>
      </c>
      <c r="H17" s="1175" t="s">
        <v>104</v>
      </c>
      <c r="I17" s="1175" t="s">
        <v>104</v>
      </c>
      <c r="J17" s="1175"/>
      <c r="K17" s="1176" t="s">
        <v>104</v>
      </c>
      <c r="L17" s="1176" t="s">
        <v>104</v>
      </c>
      <c r="M17" s="1176" t="s">
        <v>104</v>
      </c>
      <c r="N17" s="1176" t="s">
        <v>104</v>
      </c>
      <c r="O17" s="1175" t="s">
        <v>104</v>
      </c>
      <c r="P17" s="1176" t="s">
        <v>104</v>
      </c>
      <c r="Q17" s="1176"/>
      <c r="R17" s="1176" t="s">
        <v>104</v>
      </c>
      <c r="S17" s="1176" t="s">
        <v>104</v>
      </c>
      <c r="T17" s="1176" t="s">
        <v>104</v>
      </c>
      <c r="U17" s="1176" t="s">
        <v>104</v>
      </c>
      <c r="V17" s="1175" t="s">
        <v>104</v>
      </c>
      <c r="W17" s="1176" t="s">
        <v>104</v>
      </c>
    </row>
    <row r="18" spans="1:23" s="1087" customFormat="1" ht="12" customHeight="1">
      <c r="A18" s="1132"/>
      <c r="B18" s="1133">
        <v>15</v>
      </c>
      <c r="C18" s="1090" t="s">
        <v>777</v>
      </c>
      <c r="D18" s="1175" t="s">
        <v>104</v>
      </c>
      <c r="E18" s="1175" t="s">
        <v>104</v>
      </c>
      <c r="F18" s="1175" t="s">
        <v>104</v>
      </c>
      <c r="G18" s="1175" t="s">
        <v>104</v>
      </c>
      <c r="H18" s="1175" t="s">
        <v>104</v>
      </c>
      <c r="I18" s="1175" t="s">
        <v>104</v>
      </c>
      <c r="J18" s="1175"/>
      <c r="K18" s="1176" t="s">
        <v>104</v>
      </c>
      <c r="L18" s="1176" t="s">
        <v>104</v>
      </c>
      <c r="M18" s="1176" t="s">
        <v>104</v>
      </c>
      <c r="N18" s="1176" t="s">
        <v>104</v>
      </c>
      <c r="O18" s="1175" t="s">
        <v>104</v>
      </c>
      <c r="P18" s="1176" t="s">
        <v>104</v>
      </c>
      <c r="Q18" s="1176"/>
      <c r="R18" s="1176" t="s">
        <v>104</v>
      </c>
      <c r="S18" s="1176" t="s">
        <v>104</v>
      </c>
      <c r="T18" s="1176" t="s">
        <v>104</v>
      </c>
      <c r="U18" s="1176" t="s">
        <v>104</v>
      </c>
      <c r="V18" s="1175" t="s">
        <v>104</v>
      </c>
      <c r="W18" s="1176" t="s">
        <v>104</v>
      </c>
    </row>
    <row r="19" spans="1:23" s="1087" customFormat="1" ht="12" customHeight="1">
      <c r="A19" s="1132"/>
      <c r="B19" s="1133">
        <v>16</v>
      </c>
      <c r="C19" s="1090" t="s">
        <v>778</v>
      </c>
      <c r="D19" s="1175">
        <v>0</v>
      </c>
      <c r="E19" s="1175">
        <v>1</v>
      </c>
      <c r="F19" s="1175">
        <v>2</v>
      </c>
      <c r="G19" s="1175">
        <v>5</v>
      </c>
      <c r="H19" s="1175">
        <v>8</v>
      </c>
      <c r="I19" s="1175">
        <v>90</v>
      </c>
      <c r="J19" s="1175"/>
      <c r="K19" s="1176">
        <v>4</v>
      </c>
      <c r="L19" s="1176">
        <v>3</v>
      </c>
      <c r="M19" s="1176">
        <v>3</v>
      </c>
      <c r="N19" s="1176">
        <v>7</v>
      </c>
      <c r="O19" s="1175">
        <v>17</v>
      </c>
      <c r="P19" s="1176">
        <v>212</v>
      </c>
      <c r="Q19" s="1176"/>
      <c r="R19" s="1176">
        <v>4</v>
      </c>
      <c r="S19" s="1176">
        <v>4</v>
      </c>
      <c r="T19" s="1176">
        <v>5</v>
      </c>
      <c r="U19" s="1176">
        <v>12</v>
      </c>
      <c r="V19" s="1175">
        <v>25</v>
      </c>
      <c r="W19" s="1176">
        <v>302</v>
      </c>
    </row>
    <row r="20" spans="1:23" s="1087" customFormat="1" ht="12" customHeight="1">
      <c r="A20" s="1132"/>
      <c r="B20" s="1133">
        <v>17</v>
      </c>
      <c r="C20" s="1090" t="s">
        <v>779</v>
      </c>
      <c r="D20" s="1176" t="s">
        <v>104</v>
      </c>
      <c r="E20" s="1176" t="s">
        <v>104</v>
      </c>
      <c r="F20" s="1176" t="s">
        <v>104</v>
      </c>
      <c r="G20" s="1176" t="s">
        <v>104</v>
      </c>
      <c r="H20" s="1176" t="s">
        <v>104</v>
      </c>
      <c r="I20" s="1176" t="s">
        <v>104</v>
      </c>
      <c r="J20" s="1176"/>
      <c r="K20" s="1176" t="s">
        <v>104</v>
      </c>
      <c r="L20" s="1176" t="s">
        <v>104</v>
      </c>
      <c r="M20" s="1176" t="s">
        <v>104</v>
      </c>
      <c r="N20" s="1176" t="s">
        <v>104</v>
      </c>
      <c r="O20" s="1175" t="s">
        <v>104</v>
      </c>
      <c r="P20" s="1176" t="s">
        <v>104</v>
      </c>
      <c r="Q20" s="1176"/>
      <c r="R20" s="1176" t="s">
        <v>104</v>
      </c>
      <c r="S20" s="1176" t="s">
        <v>104</v>
      </c>
      <c r="T20" s="1176" t="s">
        <v>104</v>
      </c>
      <c r="U20" s="1176" t="s">
        <v>104</v>
      </c>
      <c r="V20" s="1175" t="s">
        <v>104</v>
      </c>
      <c r="W20" s="1176" t="s">
        <v>104</v>
      </c>
    </row>
    <row r="21" spans="1:23" s="1087" customFormat="1" ht="12" customHeight="1">
      <c r="A21" s="1132"/>
      <c r="B21" s="1133">
        <v>18</v>
      </c>
      <c r="C21" s="1090" t="s">
        <v>780</v>
      </c>
      <c r="D21" s="1175" t="s">
        <v>104</v>
      </c>
      <c r="E21" s="1175" t="s">
        <v>104</v>
      </c>
      <c r="F21" s="1175" t="s">
        <v>104</v>
      </c>
      <c r="G21" s="1175" t="s">
        <v>104</v>
      </c>
      <c r="H21" s="1175" t="s">
        <v>104</v>
      </c>
      <c r="I21" s="1175" t="s">
        <v>104</v>
      </c>
      <c r="J21" s="1175"/>
      <c r="K21" s="1176" t="s">
        <v>104</v>
      </c>
      <c r="L21" s="1176" t="s">
        <v>104</v>
      </c>
      <c r="M21" s="1176" t="s">
        <v>104</v>
      </c>
      <c r="N21" s="1176" t="s">
        <v>104</v>
      </c>
      <c r="O21" s="1175" t="s">
        <v>104</v>
      </c>
      <c r="P21" s="1176" t="s">
        <v>104</v>
      </c>
      <c r="Q21" s="1176"/>
      <c r="R21" s="1176" t="s">
        <v>104</v>
      </c>
      <c r="S21" s="1176" t="s">
        <v>104</v>
      </c>
      <c r="T21" s="1176" t="s">
        <v>104</v>
      </c>
      <c r="U21" s="1176" t="s">
        <v>104</v>
      </c>
      <c r="V21" s="1175" t="s">
        <v>104</v>
      </c>
      <c r="W21" s="1176" t="s">
        <v>104</v>
      </c>
    </row>
    <row r="22" spans="1:23" s="1087" customFormat="1" ht="12" customHeight="1">
      <c r="A22" s="1132"/>
      <c r="B22" s="1133">
        <v>19</v>
      </c>
      <c r="C22" s="1090" t="s">
        <v>781</v>
      </c>
      <c r="D22" s="1175" t="s">
        <v>104</v>
      </c>
      <c r="E22" s="1175" t="s">
        <v>104</v>
      </c>
      <c r="F22" s="1175" t="s">
        <v>104</v>
      </c>
      <c r="G22" s="1175" t="s">
        <v>104</v>
      </c>
      <c r="H22" s="1175" t="s">
        <v>104</v>
      </c>
      <c r="I22" s="1175" t="s">
        <v>104</v>
      </c>
      <c r="J22" s="1175"/>
      <c r="K22" s="1176" t="s">
        <v>104</v>
      </c>
      <c r="L22" s="1176" t="s">
        <v>104</v>
      </c>
      <c r="M22" s="1176" t="s">
        <v>104</v>
      </c>
      <c r="N22" s="1176" t="s">
        <v>104</v>
      </c>
      <c r="O22" s="1175" t="s">
        <v>104</v>
      </c>
      <c r="P22" s="1176" t="s">
        <v>104</v>
      </c>
      <c r="Q22" s="1176"/>
      <c r="R22" s="1176" t="s">
        <v>104</v>
      </c>
      <c r="S22" s="1176" t="s">
        <v>104</v>
      </c>
      <c r="T22" s="1176" t="s">
        <v>104</v>
      </c>
      <c r="U22" s="1176" t="s">
        <v>104</v>
      </c>
      <c r="V22" s="1175" t="s">
        <v>104</v>
      </c>
      <c r="W22" s="1176" t="s">
        <v>104</v>
      </c>
    </row>
    <row r="23" spans="1:23" s="1087" customFormat="1" ht="12" customHeight="1">
      <c r="A23" s="1132"/>
      <c r="B23" s="1133">
        <v>20</v>
      </c>
      <c r="C23" s="1090" t="s">
        <v>782</v>
      </c>
      <c r="D23" s="1175" t="s">
        <v>104</v>
      </c>
      <c r="E23" s="1175" t="s">
        <v>104</v>
      </c>
      <c r="F23" s="1175" t="s">
        <v>104</v>
      </c>
      <c r="G23" s="1175" t="s">
        <v>104</v>
      </c>
      <c r="H23" s="1175" t="s">
        <v>104</v>
      </c>
      <c r="I23" s="1175" t="s">
        <v>104</v>
      </c>
      <c r="J23" s="1175"/>
      <c r="K23" s="1176" t="s">
        <v>104</v>
      </c>
      <c r="L23" s="1176" t="s">
        <v>104</v>
      </c>
      <c r="M23" s="1176" t="s">
        <v>104</v>
      </c>
      <c r="N23" s="1176" t="s">
        <v>104</v>
      </c>
      <c r="O23" s="1175" t="s">
        <v>104</v>
      </c>
      <c r="P23" s="1176" t="s">
        <v>104</v>
      </c>
      <c r="Q23" s="1176"/>
      <c r="R23" s="1176" t="s">
        <v>104</v>
      </c>
      <c r="S23" s="1176" t="s">
        <v>104</v>
      </c>
      <c r="T23" s="1176" t="s">
        <v>104</v>
      </c>
      <c r="U23" s="1176" t="s">
        <v>104</v>
      </c>
      <c r="V23" s="1175" t="s">
        <v>104</v>
      </c>
      <c r="W23" s="1176" t="s">
        <v>104</v>
      </c>
    </row>
    <row r="24" spans="1:23" s="1087" customFormat="1" ht="12" customHeight="1">
      <c r="A24" s="1132"/>
      <c r="B24" s="1133">
        <v>21</v>
      </c>
      <c r="C24" s="1090" t="s">
        <v>783</v>
      </c>
      <c r="D24" s="1175" t="s">
        <v>104</v>
      </c>
      <c r="E24" s="1175" t="s">
        <v>104</v>
      </c>
      <c r="F24" s="1175" t="s">
        <v>104</v>
      </c>
      <c r="G24" s="1175" t="s">
        <v>104</v>
      </c>
      <c r="H24" s="1175" t="s">
        <v>104</v>
      </c>
      <c r="I24" s="1175" t="s">
        <v>104</v>
      </c>
      <c r="J24" s="1175"/>
      <c r="K24" s="1176" t="s">
        <v>104</v>
      </c>
      <c r="L24" s="1176" t="s">
        <v>104</v>
      </c>
      <c r="M24" s="1176" t="s">
        <v>104</v>
      </c>
      <c r="N24" s="1176" t="s">
        <v>104</v>
      </c>
      <c r="O24" s="1175" t="s">
        <v>104</v>
      </c>
      <c r="P24" s="1176" t="s">
        <v>104</v>
      </c>
      <c r="Q24" s="1176"/>
      <c r="R24" s="1176" t="s">
        <v>104</v>
      </c>
      <c r="S24" s="1176" t="s">
        <v>104</v>
      </c>
      <c r="T24" s="1176" t="s">
        <v>104</v>
      </c>
      <c r="U24" s="1176" t="s">
        <v>104</v>
      </c>
      <c r="V24" s="1175" t="s">
        <v>104</v>
      </c>
      <c r="W24" s="1176" t="s">
        <v>104</v>
      </c>
    </row>
    <row r="25" spans="1:23" s="1087" customFormat="1" ht="12" customHeight="1">
      <c r="A25" s="1132"/>
      <c r="B25" s="1133">
        <v>22</v>
      </c>
      <c r="C25" s="1090" t="s">
        <v>784</v>
      </c>
      <c r="D25" s="1175" t="s">
        <v>104</v>
      </c>
      <c r="E25" s="1175" t="s">
        <v>104</v>
      </c>
      <c r="F25" s="1175" t="s">
        <v>104</v>
      </c>
      <c r="G25" s="1175" t="s">
        <v>104</v>
      </c>
      <c r="H25" s="1175" t="s">
        <v>104</v>
      </c>
      <c r="I25" s="1175" t="s">
        <v>104</v>
      </c>
      <c r="J25" s="1175"/>
      <c r="K25" s="1176" t="s">
        <v>104</v>
      </c>
      <c r="L25" s="1176" t="s">
        <v>104</v>
      </c>
      <c r="M25" s="1176" t="s">
        <v>104</v>
      </c>
      <c r="N25" s="1176" t="s">
        <v>104</v>
      </c>
      <c r="O25" s="1175" t="s">
        <v>104</v>
      </c>
      <c r="P25" s="1176" t="s">
        <v>104</v>
      </c>
      <c r="Q25" s="1176"/>
      <c r="R25" s="1176" t="s">
        <v>104</v>
      </c>
      <c r="S25" s="1176" t="s">
        <v>104</v>
      </c>
      <c r="T25" s="1176" t="s">
        <v>104</v>
      </c>
      <c r="U25" s="1176" t="s">
        <v>104</v>
      </c>
      <c r="V25" s="1175" t="s">
        <v>104</v>
      </c>
      <c r="W25" s="1176" t="s">
        <v>104</v>
      </c>
    </row>
    <row r="26" spans="1:23" s="1087" customFormat="1" ht="12" customHeight="1">
      <c r="A26" s="1132"/>
      <c r="B26" s="1133">
        <v>23</v>
      </c>
      <c r="C26" s="1090" t="s">
        <v>785</v>
      </c>
      <c r="D26" s="1175">
        <v>59</v>
      </c>
      <c r="E26" s="1175">
        <v>34</v>
      </c>
      <c r="F26" s="1175">
        <v>26</v>
      </c>
      <c r="G26" s="1175">
        <v>5</v>
      </c>
      <c r="H26" s="1175">
        <v>124</v>
      </c>
      <c r="I26" s="1175" t="s">
        <v>104</v>
      </c>
      <c r="J26" s="1175"/>
      <c r="K26" s="1176">
        <v>104</v>
      </c>
      <c r="L26" s="1176">
        <v>55</v>
      </c>
      <c r="M26" s="1176">
        <v>61</v>
      </c>
      <c r="N26" s="1176">
        <v>10</v>
      </c>
      <c r="O26" s="1175">
        <v>230</v>
      </c>
      <c r="P26" s="1176" t="s">
        <v>104</v>
      </c>
      <c r="Q26" s="1176"/>
      <c r="R26" s="1176">
        <v>163</v>
      </c>
      <c r="S26" s="1176">
        <v>89</v>
      </c>
      <c r="T26" s="1176">
        <v>87</v>
      </c>
      <c r="U26" s="1176">
        <v>15</v>
      </c>
      <c r="V26" s="1175">
        <v>354</v>
      </c>
      <c r="W26" s="1176" t="s">
        <v>104</v>
      </c>
    </row>
    <row r="27" spans="1:23" s="1087" customFormat="1" ht="12" customHeight="1">
      <c r="A27" s="1132"/>
      <c r="B27" s="1133">
        <v>24</v>
      </c>
      <c r="C27" s="1090" t="s">
        <v>786</v>
      </c>
      <c r="D27" s="1175">
        <v>9</v>
      </c>
      <c r="E27" s="1175">
        <v>15</v>
      </c>
      <c r="F27" s="1175">
        <v>8</v>
      </c>
      <c r="G27" s="1175">
        <v>7</v>
      </c>
      <c r="H27" s="1175">
        <v>39</v>
      </c>
      <c r="I27" s="1175" t="s">
        <v>104</v>
      </c>
      <c r="J27" s="1175"/>
      <c r="K27" s="1176">
        <v>10</v>
      </c>
      <c r="L27" s="1176">
        <v>13</v>
      </c>
      <c r="M27" s="1176">
        <v>12</v>
      </c>
      <c r="N27" s="1176">
        <v>6</v>
      </c>
      <c r="O27" s="1175">
        <v>41</v>
      </c>
      <c r="P27" s="1176" t="s">
        <v>104</v>
      </c>
      <c r="Q27" s="1176"/>
      <c r="R27" s="1176">
        <v>19</v>
      </c>
      <c r="S27" s="1176">
        <v>28</v>
      </c>
      <c r="T27" s="1176">
        <v>20</v>
      </c>
      <c r="U27" s="1176">
        <v>13</v>
      </c>
      <c r="V27" s="1175">
        <v>80</v>
      </c>
      <c r="W27" s="1176" t="s">
        <v>104</v>
      </c>
    </row>
    <row r="28" spans="1:23" s="1087" customFormat="1" ht="12" customHeight="1">
      <c r="A28" s="1132"/>
      <c r="B28" s="1133">
        <v>25</v>
      </c>
      <c r="C28" s="1090" t="s">
        <v>787</v>
      </c>
      <c r="D28" s="1175" t="s">
        <v>104</v>
      </c>
      <c r="E28" s="1175" t="s">
        <v>104</v>
      </c>
      <c r="F28" s="1175" t="s">
        <v>104</v>
      </c>
      <c r="G28" s="1175" t="s">
        <v>104</v>
      </c>
      <c r="H28" s="1175" t="s">
        <v>104</v>
      </c>
      <c r="I28" s="1175" t="s">
        <v>104</v>
      </c>
      <c r="J28" s="1175"/>
      <c r="K28" s="1176" t="s">
        <v>104</v>
      </c>
      <c r="L28" s="1176" t="s">
        <v>104</v>
      </c>
      <c r="M28" s="1176" t="s">
        <v>104</v>
      </c>
      <c r="N28" s="1176" t="s">
        <v>104</v>
      </c>
      <c r="O28" s="1175" t="s">
        <v>104</v>
      </c>
      <c r="P28" s="1176" t="s">
        <v>104</v>
      </c>
      <c r="Q28" s="1176"/>
      <c r="R28" s="1176" t="s">
        <v>104</v>
      </c>
      <c r="S28" s="1176" t="s">
        <v>104</v>
      </c>
      <c r="T28" s="1176" t="s">
        <v>104</v>
      </c>
      <c r="U28" s="1176" t="s">
        <v>104</v>
      </c>
      <c r="V28" s="1175" t="s">
        <v>104</v>
      </c>
      <c r="W28" s="1176" t="s">
        <v>104</v>
      </c>
    </row>
    <row r="29" spans="1:23" s="1087" customFormat="1" ht="12" customHeight="1">
      <c r="A29" s="1132"/>
      <c r="B29" s="1133">
        <v>26</v>
      </c>
      <c r="C29" s="1090" t="s">
        <v>788</v>
      </c>
      <c r="D29" s="1175" t="s">
        <v>104</v>
      </c>
      <c r="E29" s="1175" t="s">
        <v>104</v>
      </c>
      <c r="F29" s="1175" t="s">
        <v>104</v>
      </c>
      <c r="G29" s="1175" t="s">
        <v>104</v>
      </c>
      <c r="H29" s="1175" t="s">
        <v>104</v>
      </c>
      <c r="I29" s="1175" t="s">
        <v>104</v>
      </c>
      <c r="J29" s="1175"/>
      <c r="K29" s="1176" t="s">
        <v>104</v>
      </c>
      <c r="L29" s="1176" t="s">
        <v>104</v>
      </c>
      <c r="M29" s="1176" t="s">
        <v>104</v>
      </c>
      <c r="N29" s="1176" t="s">
        <v>104</v>
      </c>
      <c r="O29" s="1175" t="s">
        <v>104</v>
      </c>
      <c r="P29" s="1176" t="s">
        <v>104</v>
      </c>
      <c r="Q29" s="1176"/>
      <c r="R29" s="1176" t="s">
        <v>104</v>
      </c>
      <c r="S29" s="1176" t="s">
        <v>104</v>
      </c>
      <c r="T29" s="1176" t="s">
        <v>104</v>
      </c>
      <c r="U29" s="1176" t="s">
        <v>104</v>
      </c>
      <c r="V29" s="1175" t="s">
        <v>104</v>
      </c>
      <c r="W29" s="1176" t="s">
        <v>104</v>
      </c>
    </row>
    <row r="30" spans="1:23" s="1087" customFormat="1" ht="12" customHeight="1">
      <c r="A30" s="1132"/>
      <c r="B30" s="1133">
        <v>27</v>
      </c>
      <c r="C30" s="1090" t="s">
        <v>789</v>
      </c>
      <c r="D30" s="1175">
        <v>46</v>
      </c>
      <c r="E30" s="1175">
        <v>0</v>
      </c>
      <c r="F30" s="1175">
        <v>6</v>
      </c>
      <c r="G30" s="1175">
        <v>20</v>
      </c>
      <c r="H30" s="1175">
        <v>72</v>
      </c>
      <c r="I30" s="1175" t="s">
        <v>104</v>
      </c>
      <c r="J30" s="1175"/>
      <c r="K30" s="1176">
        <v>87</v>
      </c>
      <c r="L30" s="1176">
        <v>40</v>
      </c>
      <c r="M30" s="1176">
        <v>49</v>
      </c>
      <c r="N30" s="1176">
        <v>25</v>
      </c>
      <c r="O30" s="1175">
        <v>201</v>
      </c>
      <c r="P30" s="1176" t="s">
        <v>104</v>
      </c>
      <c r="Q30" s="1176"/>
      <c r="R30" s="1176">
        <v>133</v>
      </c>
      <c r="S30" s="1176">
        <v>40</v>
      </c>
      <c r="T30" s="1176">
        <v>55</v>
      </c>
      <c r="U30" s="1176">
        <v>45</v>
      </c>
      <c r="V30" s="1175">
        <v>273</v>
      </c>
      <c r="W30" s="1176" t="s">
        <v>104</v>
      </c>
    </row>
    <row r="31" spans="1:23" s="1087" customFormat="1" ht="12" customHeight="1">
      <c r="A31" s="1132"/>
      <c r="B31" s="1133">
        <v>28</v>
      </c>
      <c r="C31" s="1090" t="s">
        <v>791</v>
      </c>
      <c r="D31" s="1175">
        <v>20</v>
      </c>
      <c r="E31" s="1175">
        <v>4</v>
      </c>
      <c r="F31" s="1175">
        <v>5</v>
      </c>
      <c r="G31" s="1175">
        <v>0</v>
      </c>
      <c r="H31" s="1175">
        <v>29</v>
      </c>
      <c r="I31" s="1175" t="s">
        <v>104</v>
      </c>
      <c r="J31" s="1175"/>
      <c r="K31" s="1176">
        <v>62</v>
      </c>
      <c r="L31" s="1176">
        <v>13</v>
      </c>
      <c r="M31" s="1176">
        <v>15</v>
      </c>
      <c r="N31" s="1176">
        <v>0</v>
      </c>
      <c r="O31" s="1175">
        <v>90</v>
      </c>
      <c r="P31" s="1176" t="s">
        <v>104</v>
      </c>
      <c r="Q31" s="1176"/>
      <c r="R31" s="1176">
        <v>82</v>
      </c>
      <c r="S31" s="1176">
        <v>17</v>
      </c>
      <c r="T31" s="1176">
        <v>20</v>
      </c>
      <c r="U31" s="1176" t="s">
        <v>244</v>
      </c>
      <c r="V31" s="1175">
        <v>119</v>
      </c>
      <c r="W31" s="1176" t="s">
        <v>104</v>
      </c>
    </row>
    <row r="32" spans="1:23" s="1087" customFormat="1" ht="12" customHeight="1">
      <c r="A32" s="1132"/>
      <c r="B32" s="1133">
        <v>29</v>
      </c>
      <c r="C32" s="1090" t="s">
        <v>792</v>
      </c>
      <c r="D32" s="1175">
        <v>13</v>
      </c>
      <c r="E32" s="1175">
        <v>12</v>
      </c>
      <c r="F32" s="1175">
        <v>7</v>
      </c>
      <c r="G32" s="1175">
        <v>14</v>
      </c>
      <c r="H32" s="1175">
        <v>46</v>
      </c>
      <c r="I32" s="1175" t="s">
        <v>104</v>
      </c>
      <c r="J32" s="1175"/>
      <c r="K32" s="1176">
        <v>44</v>
      </c>
      <c r="L32" s="1176">
        <v>48</v>
      </c>
      <c r="M32" s="1176">
        <v>24</v>
      </c>
      <c r="N32" s="1176">
        <v>14</v>
      </c>
      <c r="O32" s="1175">
        <v>130</v>
      </c>
      <c r="P32" s="1176" t="s">
        <v>104</v>
      </c>
      <c r="Q32" s="1176"/>
      <c r="R32" s="1176">
        <v>57</v>
      </c>
      <c r="S32" s="1176">
        <v>60</v>
      </c>
      <c r="T32" s="1176">
        <v>31</v>
      </c>
      <c r="U32" s="1176">
        <v>28</v>
      </c>
      <c r="V32" s="1175">
        <v>176</v>
      </c>
      <c r="W32" s="1176" t="s">
        <v>104</v>
      </c>
    </row>
    <row r="33" spans="1:23" s="1087" customFormat="1" ht="12" customHeight="1">
      <c r="A33" s="1132"/>
      <c r="B33" s="1133">
        <v>30</v>
      </c>
      <c r="C33" s="1090" t="s">
        <v>793</v>
      </c>
      <c r="D33" s="1175">
        <v>17</v>
      </c>
      <c r="E33" s="1175">
        <v>12</v>
      </c>
      <c r="F33" s="1175">
        <v>16</v>
      </c>
      <c r="G33" s="1175">
        <v>1</v>
      </c>
      <c r="H33" s="1175">
        <v>46</v>
      </c>
      <c r="I33" s="1175" t="s">
        <v>104</v>
      </c>
      <c r="J33" s="1175"/>
      <c r="K33" s="1176">
        <v>38</v>
      </c>
      <c r="L33" s="1176">
        <v>33</v>
      </c>
      <c r="M33" s="1176">
        <v>26</v>
      </c>
      <c r="N33" s="1176">
        <v>0</v>
      </c>
      <c r="O33" s="1175">
        <v>97</v>
      </c>
      <c r="P33" s="1176" t="s">
        <v>104</v>
      </c>
      <c r="Q33" s="1176"/>
      <c r="R33" s="1176">
        <v>55</v>
      </c>
      <c r="S33" s="1176">
        <v>45</v>
      </c>
      <c r="T33" s="1176">
        <v>42</v>
      </c>
      <c r="U33" s="1176">
        <v>1</v>
      </c>
      <c r="V33" s="1175">
        <v>143</v>
      </c>
      <c r="W33" s="1176" t="s">
        <v>104</v>
      </c>
    </row>
    <row r="34" spans="1:23" s="1087" customFormat="1" ht="12" customHeight="1">
      <c r="A34" s="1132"/>
      <c r="B34" s="1133">
        <v>31</v>
      </c>
      <c r="C34" s="1090" t="s">
        <v>794</v>
      </c>
      <c r="D34" s="1175">
        <v>9</v>
      </c>
      <c r="E34" s="1175">
        <v>5</v>
      </c>
      <c r="F34" s="1175">
        <v>0</v>
      </c>
      <c r="G34" s="1175">
        <v>0</v>
      </c>
      <c r="H34" s="1175">
        <v>14</v>
      </c>
      <c r="I34" s="1175">
        <v>10</v>
      </c>
      <c r="J34" s="1175"/>
      <c r="K34" s="1176">
        <v>7</v>
      </c>
      <c r="L34" s="1176">
        <v>13</v>
      </c>
      <c r="M34" s="1176">
        <v>1</v>
      </c>
      <c r="N34" s="1176">
        <v>0</v>
      </c>
      <c r="O34" s="1175">
        <v>21</v>
      </c>
      <c r="P34" s="1176">
        <v>32</v>
      </c>
      <c r="Q34" s="1176"/>
      <c r="R34" s="1176">
        <v>16</v>
      </c>
      <c r="S34" s="1176">
        <v>18</v>
      </c>
      <c r="T34" s="1176">
        <v>1</v>
      </c>
      <c r="U34" s="1176">
        <v>0</v>
      </c>
      <c r="V34" s="1175">
        <v>35</v>
      </c>
      <c r="W34" s="1176">
        <v>42</v>
      </c>
    </row>
    <row r="35" spans="1:23" s="1087" customFormat="1" ht="12" customHeight="1">
      <c r="A35" s="1132"/>
      <c r="B35" s="1133">
        <v>32</v>
      </c>
      <c r="C35" s="1090" t="s">
        <v>795</v>
      </c>
      <c r="D35" s="1175">
        <v>9</v>
      </c>
      <c r="E35" s="1175">
        <v>9</v>
      </c>
      <c r="F35" s="1175">
        <v>12</v>
      </c>
      <c r="G35" s="1175">
        <v>9</v>
      </c>
      <c r="H35" s="1175">
        <v>39</v>
      </c>
      <c r="I35" s="1175" t="s">
        <v>104</v>
      </c>
      <c r="J35" s="1175"/>
      <c r="K35" s="1176">
        <v>24</v>
      </c>
      <c r="L35" s="1176">
        <v>13</v>
      </c>
      <c r="M35" s="1176">
        <v>26</v>
      </c>
      <c r="N35" s="1176">
        <v>6</v>
      </c>
      <c r="O35" s="1175">
        <v>69</v>
      </c>
      <c r="P35" s="1176" t="s">
        <v>104</v>
      </c>
      <c r="Q35" s="1176"/>
      <c r="R35" s="1176">
        <v>33</v>
      </c>
      <c r="S35" s="1176">
        <v>22</v>
      </c>
      <c r="T35" s="1176">
        <v>38</v>
      </c>
      <c r="U35" s="1176">
        <v>15</v>
      </c>
      <c r="V35" s="1175">
        <v>108</v>
      </c>
      <c r="W35" s="1176" t="s">
        <v>104</v>
      </c>
    </row>
    <row r="36" spans="1:23" s="1087" customFormat="1" ht="13.5" customHeight="1" thickBot="1">
      <c r="A36" s="1132"/>
      <c r="B36" s="1136">
        <v>33</v>
      </c>
      <c r="C36" s="1095" t="s">
        <v>796</v>
      </c>
      <c r="D36" s="1179" t="s">
        <v>104</v>
      </c>
      <c r="E36" s="1179" t="s">
        <v>104</v>
      </c>
      <c r="F36" s="1179" t="s">
        <v>104</v>
      </c>
      <c r="G36" s="1179" t="s">
        <v>104</v>
      </c>
      <c r="H36" s="1179" t="s">
        <v>104</v>
      </c>
      <c r="I36" s="1179">
        <v>0</v>
      </c>
      <c r="J36" s="1179"/>
      <c r="K36" s="1180" t="s">
        <v>104</v>
      </c>
      <c r="L36" s="1180">
        <v>0</v>
      </c>
      <c r="M36" s="1180" t="s">
        <v>104</v>
      </c>
      <c r="N36" s="1180" t="s">
        <v>104</v>
      </c>
      <c r="O36" s="1179">
        <v>0</v>
      </c>
      <c r="P36" s="1180">
        <v>2</v>
      </c>
      <c r="Q36" s="1180"/>
      <c r="R36" s="1180" t="s">
        <v>104</v>
      </c>
      <c r="S36" s="1180">
        <v>0</v>
      </c>
      <c r="T36" s="1180" t="s">
        <v>104</v>
      </c>
      <c r="U36" s="1180" t="s">
        <v>104</v>
      </c>
      <c r="V36" s="1179">
        <v>0</v>
      </c>
      <c r="W36" s="1180">
        <v>2</v>
      </c>
    </row>
    <row r="37" spans="1:23" s="1093" customFormat="1" ht="15.75" customHeight="1" thickBot="1">
      <c r="A37" s="1132"/>
      <c r="B37" s="1139"/>
      <c r="C37" s="1140" t="s">
        <v>797</v>
      </c>
      <c r="D37" s="1181">
        <f>SUM(D4:D36)</f>
        <v>186</v>
      </c>
      <c r="E37" s="1181">
        <f>SUM(E4:E36)</f>
        <v>97</v>
      </c>
      <c r="F37" s="1181">
        <f>SUM(F4:F36)</f>
        <v>86</v>
      </c>
      <c r="G37" s="1181">
        <f>SUM(G4:G36)</f>
        <v>72</v>
      </c>
      <c r="H37" s="1181">
        <f>SUM(H4:H36)</f>
        <v>441</v>
      </c>
      <c r="I37" s="1181" t="s">
        <v>767</v>
      </c>
      <c r="J37" s="1181"/>
      <c r="K37" s="1181">
        <f>SUM(K4:K36)</f>
        <v>392</v>
      </c>
      <c r="L37" s="1181">
        <f>SUM(L4:L36)</f>
        <v>235</v>
      </c>
      <c r="M37" s="1181">
        <f>SUM(M4:M36)</f>
        <v>229</v>
      </c>
      <c r="N37" s="1181">
        <f>SUM(N4:N36)</f>
        <v>85</v>
      </c>
      <c r="O37" s="1181">
        <f>SUM(O4:O36)</f>
        <v>941</v>
      </c>
      <c r="P37" s="1181" t="s">
        <v>767</v>
      </c>
      <c r="Q37" s="1181"/>
      <c r="R37" s="1181">
        <f>SUM(R4:R36)</f>
        <v>578</v>
      </c>
      <c r="S37" s="1181">
        <f>SUM(S4:S36)</f>
        <v>332</v>
      </c>
      <c r="T37" s="1181">
        <f>SUM(T4:T36)</f>
        <v>315</v>
      </c>
      <c r="U37" s="1181">
        <f>SUM(U4:U36)</f>
        <v>157</v>
      </c>
      <c r="V37" s="1181">
        <f>SUM(V4:V36)</f>
        <v>1382</v>
      </c>
      <c r="W37" s="1181" t="s">
        <v>767</v>
      </c>
    </row>
    <row r="38" spans="1:23" s="1093" customFormat="1" ht="12" customHeight="1">
      <c r="A38" s="1132"/>
      <c r="B38" s="1142">
        <v>34</v>
      </c>
      <c r="C38" s="1143" t="s">
        <v>798</v>
      </c>
      <c r="D38" s="1182">
        <v>3</v>
      </c>
      <c r="E38" s="1182">
        <v>5</v>
      </c>
      <c r="F38" s="1182">
        <v>5</v>
      </c>
      <c r="G38" s="1182">
        <v>10</v>
      </c>
      <c r="H38" s="1182">
        <v>23</v>
      </c>
      <c r="I38" s="1182">
        <v>313</v>
      </c>
      <c r="J38" s="1182"/>
      <c r="K38" s="1183">
        <v>9</v>
      </c>
      <c r="L38" s="1183">
        <v>9</v>
      </c>
      <c r="M38" s="1183">
        <v>6</v>
      </c>
      <c r="N38" s="1183">
        <v>16</v>
      </c>
      <c r="O38" s="1182">
        <v>40</v>
      </c>
      <c r="P38" s="1183">
        <v>505</v>
      </c>
      <c r="Q38" s="1183"/>
      <c r="R38" s="1183">
        <v>12</v>
      </c>
      <c r="S38" s="1183">
        <v>14</v>
      </c>
      <c r="T38" s="1183">
        <v>11</v>
      </c>
      <c r="U38" s="1183">
        <v>26</v>
      </c>
      <c r="V38" s="1182">
        <v>63</v>
      </c>
      <c r="W38" s="1183">
        <v>818</v>
      </c>
    </row>
    <row r="39" spans="1:23" s="1093" customFormat="1" ht="12" customHeight="1" thickBot="1">
      <c r="A39" s="1132"/>
      <c r="B39" s="1146">
        <v>35</v>
      </c>
      <c r="C39" s="1147" t="s">
        <v>30</v>
      </c>
      <c r="D39" s="1184" t="s">
        <v>104</v>
      </c>
      <c r="E39" s="1184" t="s">
        <v>104</v>
      </c>
      <c r="F39" s="1184" t="s">
        <v>104</v>
      </c>
      <c r="G39" s="1184" t="s">
        <v>104</v>
      </c>
      <c r="H39" s="1184" t="s">
        <v>104</v>
      </c>
      <c r="I39" s="1184" t="s">
        <v>104</v>
      </c>
      <c r="J39" s="1184"/>
      <c r="K39" s="1185" t="s">
        <v>104</v>
      </c>
      <c r="L39" s="1185" t="s">
        <v>104</v>
      </c>
      <c r="M39" s="1185" t="s">
        <v>104</v>
      </c>
      <c r="N39" s="1185" t="s">
        <v>104</v>
      </c>
      <c r="O39" s="1184" t="s">
        <v>104</v>
      </c>
      <c r="P39" s="1185" t="s">
        <v>104</v>
      </c>
      <c r="Q39" s="1185"/>
      <c r="R39" s="1185" t="s">
        <v>104</v>
      </c>
      <c r="S39" s="1185" t="s">
        <v>104</v>
      </c>
      <c r="T39" s="1185" t="s">
        <v>104</v>
      </c>
      <c r="U39" s="1185" t="s">
        <v>104</v>
      </c>
      <c r="V39" s="1184" t="s">
        <v>104</v>
      </c>
      <c r="W39" s="1185" t="s">
        <v>104</v>
      </c>
    </row>
    <row r="40" spans="1:23" s="1093" customFormat="1" ht="20.25" customHeight="1" thickBot="1" thickTop="1">
      <c r="A40" s="1132"/>
      <c r="B40" s="1150"/>
      <c r="C40" s="1150" t="s">
        <v>799</v>
      </c>
      <c r="D40" s="1186">
        <f>SUM(D37:D39)</f>
        <v>189</v>
      </c>
      <c r="E40" s="1186">
        <f>SUM(E37:E39)</f>
        <v>102</v>
      </c>
      <c r="F40" s="1186">
        <f>SUM(F37:F39)</f>
        <v>91</v>
      </c>
      <c r="G40" s="1186">
        <f>SUM(G37:G39)</f>
        <v>82</v>
      </c>
      <c r="H40" s="1186">
        <f>SUM(H37:H39)</f>
        <v>464</v>
      </c>
      <c r="I40" s="1186" t="s">
        <v>767</v>
      </c>
      <c r="J40" s="1186"/>
      <c r="K40" s="1186">
        <f>SUM(K37:K39)</f>
        <v>401</v>
      </c>
      <c r="L40" s="1186">
        <f>SUM(L37:L39)</f>
        <v>244</v>
      </c>
      <c r="M40" s="1186">
        <f>SUM(M37:M39)</f>
        <v>235</v>
      </c>
      <c r="N40" s="1186">
        <f>SUM(N37:N39)</f>
        <v>101</v>
      </c>
      <c r="O40" s="1186">
        <f>SUM(O37:O39)</f>
        <v>981</v>
      </c>
      <c r="P40" s="1186" t="s">
        <v>767</v>
      </c>
      <c r="Q40" s="1186"/>
      <c r="R40" s="1186">
        <f>SUM(R37:R39)</f>
        <v>590</v>
      </c>
      <c r="S40" s="1186">
        <f>SUM(S37:S39)</f>
        <v>346</v>
      </c>
      <c r="T40" s="1186">
        <f>SUM(T37:T39)</f>
        <v>326</v>
      </c>
      <c r="U40" s="1186">
        <f>SUM(U37:U39)</f>
        <v>183</v>
      </c>
      <c r="V40" s="1186">
        <f>SUM(V37:V39)</f>
        <v>1445</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ht="11.25">
      <c r="B42" s="1108" t="s">
        <v>820</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dimension ref="A1:W42"/>
  <sheetViews>
    <sheetView zoomScale="90" zoomScaleNormal="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00390625" style="1112" customWidth="1"/>
    <col min="11" max="16" width="6.75390625" style="1113" customWidth="1"/>
    <col min="17" max="17" width="1.00390625" style="1113" customWidth="1"/>
    <col min="18" max="22" width="6.75390625" style="1112" customWidth="1"/>
    <col min="23" max="23" width="6.125" style="1112" customWidth="1"/>
    <col min="24" max="16384" width="9.00390625" style="1077" customWidth="1"/>
  </cols>
  <sheetData>
    <row r="1" spans="1:23" s="1070" customFormat="1" ht="18.75" customHeight="1" thickBot="1">
      <c r="A1" s="1114" t="s">
        <v>822</v>
      </c>
      <c r="B1" s="1115"/>
      <c r="C1" s="1115"/>
      <c r="D1" s="1116"/>
      <c r="E1" s="1116"/>
      <c r="F1" s="1116"/>
      <c r="G1" s="1116"/>
      <c r="H1" s="1116"/>
      <c r="I1" s="1116"/>
      <c r="J1" s="1116"/>
      <c r="K1" s="1117"/>
      <c r="L1" s="1117"/>
      <c r="M1" s="1117"/>
      <c r="N1" s="1117"/>
      <c r="O1" s="1117"/>
      <c r="P1" s="1117"/>
      <c r="Q1" s="1117"/>
      <c r="R1" s="1116"/>
      <c r="S1" s="1116"/>
      <c r="T1" s="1116"/>
      <c r="U1" s="1116"/>
      <c r="V1" s="1116"/>
      <c r="W1" s="1116"/>
    </row>
    <row r="2" spans="1:23" ht="15.75" customHeight="1">
      <c r="A2" s="1118"/>
      <c r="B2" s="1119"/>
      <c r="C2" s="1118"/>
      <c r="D2" s="1120"/>
      <c r="E2" s="1120"/>
      <c r="F2" s="1120" t="s">
        <v>687</v>
      </c>
      <c r="G2" s="1120"/>
      <c r="H2" s="1120"/>
      <c r="I2" s="1120"/>
      <c r="J2" s="1121"/>
      <c r="K2" s="1122"/>
      <c r="L2" s="1122"/>
      <c r="M2" s="1122" t="s">
        <v>298</v>
      </c>
      <c r="N2" s="1122"/>
      <c r="O2" s="1122"/>
      <c r="P2" s="1122"/>
      <c r="Q2" s="1123"/>
      <c r="R2" s="1120"/>
      <c r="S2" s="1120"/>
      <c r="T2" s="1120" t="s">
        <v>299</v>
      </c>
      <c r="U2" s="1120"/>
      <c r="V2" s="1120"/>
      <c r="W2" s="1120"/>
    </row>
    <row r="3" spans="1:23" s="1082" customFormat="1" ht="17.25" customHeight="1">
      <c r="A3" s="1124"/>
      <c r="B3" s="1125"/>
      <c r="C3" s="1126" t="s">
        <v>643</v>
      </c>
      <c r="D3" s="1127" t="s">
        <v>683</v>
      </c>
      <c r="E3" s="1127" t="s">
        <v>684</v>
      </c>
      <c r="F3" s="1127" t="s">
        <v>685</v>
      </c>
      <c r="G3" s="1127" t="s">
        <v>686</v>
      </c>
      <c r="H3" s="1127" t="s">
        <v>300</v>
      </c>
      <c r="I3" s="1081" t="s">
        <v>757</v>
      </c>
      <c r="J3" s="1127"/>
      <c r="K3" s="1127" t="s">
        <v>683</v>
      </c>
      <c r="L3" s="1127" t="s">
        <v>684</v>
      </c>
      <c r="M3" s="1127" t="s">
        <v>685</v>
      </c>
      <c r="N3" s="1127" t="s">
        <v>686</v>
      </c>
      <c r="O3" s="1127" t="s">
        <v>300</v>
      </c>
      <c r="P3" s="1081" t="s">
        <v>757</v>
      </c>
      <c r="Q3" s="1127"/>
      <c r="R3" s="1127" t="s">
        <v>683</v>
      </c>
      <c r="S3" s="1127" t="s">
        <v>684</v>
      </c>
      <c r="T3" s="1127" t="s">
        <v>685</v>
      </c>
      <c r="U3" s="1127" t="s">
        <v>686</v>
      </c>
      <c r="V3" s="1127" t="s">
        <v>300</v>
      </c>
      <c r="W3" s="1081" t="s">
        <v>757</v>
      </c>
    </row>
    <row r="4" spans="1:23" s="1093" customFormat="1" ht="12" customHeight="1">
      <c r="A4" s="1128"/>
      <c r="B4" s="1129">
        <v>1</v>
      </c>
      <c r="C4" s="1085" t="s">
        <v>758</v>
      </c>
      <c r="D4" s="1173" t="s">
        <v>104</v>
      </c>
      <c r="E4" s="1173" t="s">
        <v>104</v>
      </c>
      <c r="F4" s="1173" t="s">
        <v>104</v>
      </c>
      <c r="G4" s="1173" t="s">
        <v>104</v>
      </c>
      <c r="H4" s="1173" t="s">
        <v>104</v>
      </c>
      <c r="I4" s="1173" t="s">
        <v>104</v>
      </c>
      <c r="J4" s="1173"/>
      <c r="K4" s="1174" t="s">
        <v>104</v>
      </c>
      <c r="L4" s="1174" t="s">
        <v>104</v>
      </c>
      <c r="M4" s="1174" t="s">
        <v>104</v>
      </c>
      <c r="N4" s="1174" t="s">
        <v>104</v>
      </c>
      <c r="O4" s="1173" t="s">
        <v>104</v>
      </c>
      <c r="P4" s="1174" t="s">
        <v>104</v>
      </c>
      <c r="Q4" s="1174"/>
      <c r="R4" s="1174" t="s">
        <v>104</v>
      </c>
      <c r="S4" s="1174" t="s">
        <v>104</v>
      </c>
      <c r="T4" s="1174" t="s">
        <v>104</v>
      </c>
      <c r="U4" s="1174" t="s">
        <v>104</v>
      </c>
      <c r="V4" s="1173" t="s">
        <v>104</v>
      </c>
      <c r="W4" s="1174" t="s">
        <v>104</v>
      </c>
    </row>
    <row r="5" spans="1:23" s="1093" customFormat="1" ht="12" customHeight="1">
      <c r="A5" s="1132"/>
      <c r="B5" s="1133">
        <v>2</v>
      </c>
      <c r="C5" s="1090" t="s">
        <v>759</v>
      </c>
      <c r="D5" s="1175" t="s">
        <v>104</v>
      </c>
      <c r="E5" s="1175" t="s">
        <v>104</v>
      </c>
      <c r="F5" s="1175" t="s">
        <v>104</v>
      </c>
      <c r="G5" s="1175" t="s">
        <v>104</v>
      </c>
      <c r="H5" s="1175" t="s">
        <v>104</v>
      </c>
      <c r="I5" s="1175" t="s">
        <v>104</v>
      </c>
      <c r="J5" s="1175"/>
      <c r="K5" s="1176" t="s">
        <v>104</v>
      </c>
      <c r="L5" s="1176" t="s">
        <v>104</v>
      </c>
      <c r="M5" s="1176" t="s">
        <v>104</v>
      </c>
      <c r="N5" s="1176" t="s">
        <v>104</v>
      </c>
      <c r="O5" s="1175" t="s">
        <v>104</v>
      </c>
      <c r="P5" s="1176" t="s">
        <v>104</v>
      </c>
      <c r="Q5" s="1176"/>
      <c r="R5" s="1176" t="s">
        <v>104</v>
      </c>
      <c r="S5" s="1176" t="s">
        <v>104</v>
      </c>
      <c r="T5" s="1176" t="s">
        <v>104</v>
      </c>
      <c r="U5" s="1176" t="s">
        <v>104</v>
      </c>
      <c r="V5" s="1175" t="s">
        <v>104</v>
      </c>
      <c r="W5" s="1176" t="s">
        <v>104</v>
      </c>
    </row>
    <row r="6" spans="1:23" s="1093" customFormat="1" ht="12" customHeight="1">
      <c r="A6" s="1132"/>
      <c r="B6" s="1133">
        <v>3</v>
      </c>
      <c r="C6" s="1090" t="s">
        <v>760</v>
      </c>
      <c r="D6" s="1175">
        <v>1</v>
      </c>
      <c r="E6" s="1175">
        <v>2</v>
      </c>
      <c r="F6" s="1175">
        <v>1</v>
      </c>
      <c r="G6" s="1175">
        <v>2</v>
      </c>
      <c r="H6" s="1175">
        <v>6</v>
      </c>
      <c r="I6" s="1175" t="s">
        <v>104</v>
      </c>
      <c r="J6" s="1175"/>
      <c r="K6" s="1176">
        <v>3</v>
      </c>
      <c r="L6" s="1176">
        <v>0</v>
      </c>
      <c r="M6" s="1176">
        <v>2</v>
      </c>
      <c r="N6" s="1176">
        <v>4</v>
      </c>
      <c r="O6" s="1175">
        <v>9</v>
      </c>
      <c r="P6" s="1176" t="s">
        <v>104</v>
      </c>
      <c r="Q6" s="1176"/>
      <c r="R6" s="1176">
        <v>4</v>
      </c>
      <c r="S6" s="1176">
        <v>2</v>
      </c>
      <c r="T6" s="1176">
        <v>3</v>
      </c>
      <c r="U6" s="1176">
        <v>6</v>
      </c>
      <c r="V6" s="1175">
        <v>15</v>
      </c>
      <c r="W6" s="1176" t="s">
        <v>104</v>
      </c>
    </row>
    <row r="7" spans="1:23" s="1087" customFormat="1" ht="12" customHeight="1">
      <c r="A7" s="1132"/>
      <c r="B7" s="1133">
        <v>4</v>
      </c>
      <c r="C7" s="1090" t="s">
        <v>762</v>
      </c>
      <c r="D7" s="1175" t="s">
        <v>104</v>
      </c>
      <c r="E7" s="1175" t="s">
        <v>104</v>
      </c>
      <c r="F7" s="1175" t="s">
        <v>104</v>
      </c>
      <c r="G7" s="1175" t="s">
        <v>104</v>
      </c>
      <c r="H7" s="1175" t="s">
        <v>104</v>
      </c>
      <c r="I7" s="1175" t="s">
        <v>104</v>
      </c>
      <c r="J7" s="1175"/>
      <c r="K7" s="1176" t="s">
        <v>104</v>
      </c>
      <c r="L7" s="1176" t="s">
        <v>104</v>
      </c>
      <c r="M7" s="1176" t="s">
        <v>104</v>
      </c>
      <c r="N7" s="1176" t="s">
        <v>104</v>
      </c>
      <c r="O7" s="1175" t="s">
        <v>104</v>
      </c>
      <c r="P7" s="1176" t="s">
        <v>104</v>
      </c>
      <c r="Q7" s="1176"/>
      <c r="R7" s="1176" t="s">
        <v>104</v>
      </c>
      <c r="S7" s="1176" t="s">
        <v>104</v>
      </c>
      <c r="T7" s="1176" t="s">
        <v>104</v>
      </c>
      <c r="U7" s="1176" t="s">
        <v>104</v>
      </c>
      <c r="V7" s="1175" t="s">
        <v>104</v>
      </c>
      <c r="W7" s="1176" t="s">
        <v>104</v>
      </c>
    </row>
    <row r="8" spans="1:23" s="1087" customFormat="1" ht="12" customHeight="1">
      <c r="A8" s="1132"/>
      <c r="B8" s="1133">
        <v>5</v>
      </c>
      <c r="C8" s="1090" t="s">
        <v>764</v>
      </c>
      <c r="D8" s="1175" t="s">
        <v>104</v>
      </c>
      <c r="E8" s="1175" t="s">
        <v>104</v>
      </c>
      <c r="F8" s="1175" t="s">
        <v>104</v>
      </c>
      <c r="G8" s="1175" t="s">
        <v>104</v>
      </c>
      <c r="H8" s="1175" t="s">
        <v>104</v>
      </c>
      <c r="I8" s="1175" t="s">
        <v>104</v>
      </c>
      <c r="J8" s="1175"/>
      <c r="K8" s="1176" t="s">
        <v>104</v>
      </c>
      <c r="L8" s="1176" t="s">
        <v>104</v>
      </c>
      <c r="M8" s="1176" t="s">
        <v>104</v>
      </c>
      <c r="N8" s="1176" t="s">
        <v>104</v>
      </c>
      <c r="O8" s="1175" t="s">
        <v>104</v>
      </c>
      <c r="P8" s="1176" t="s">
        <v>104</v>
      </c>
      <c r="Q8" s="1176"/>
      <c r="R8" s="1176" t="s">
        <v>104</v>
      </c>
      <c r="S8" s="1176" t="s">
        <v>104</v>
      </c>
      <c r="T8" s="1176" t="s">
        <v>104</v>
      </c>
      <c r="U8" s="1176" t="s">
        <v>104</v>
      </c>
      <c r="V8" s="1175" t="s">
        <v>104</v>
      </c>
      <c r="W8" s="1176" t="s">
        <v>104</v>
      </c>
    </row>
    <row r="9" spans="1:23" s="1087" customFormat="1" ht="12" customHeight="1">
      <c r="A9" s="1132"/>
      <c r="B9" s="1133">
        <v>6</v>
      </c>
      <c r="C9" s="1090" t="s">
        <v>766</v>
      </c>
      <c r="D9" s="1175" t="s">
        <v>104</v>
      </c>
      <c r="E9" s="1175" t="s">
        <v>104</v>
      </c>
      <c r="F9" s="1175" t="s">
        <v>104</v>
      </c>
      <c r="G9" s="1175" t="s">
        <v>104</v>
      </c>
      <c r="H9" s="1175" t="s">
        <v>104</v>
      </c>
      <c r="I9" s="1175" t="s">
        <v>104</v>
      </c>
      <c r="J9" s="1175"/>
      <c r="K9" s="1176" t="s">
        <v>104</v>
      </c>
      <c r="L9" s="1176" t="s">
        <v>104</v>
      </c>
      <c r="M9" s="1176" t="s">
        <v>104</v>
      </c>
      <c r="N9" s="1176" t="s">
        <v>104</v>
      </c>
      <c r="O9" s="1175" t="s">
        <v>104</v>
      </c>
      <c r="P9" s="1176" t="s">
        <v>104</v>
      </c>
      <c r="Q9" s="1176"/>
      <c r="R9" s="1176" t="s">
        <v>104</v>
      </c>
      <c r="S9" s="1176" t="s">
        <v>104</v>
      </c>
      <c r="T9" s="1176" t="s">
        <v>104</v>
      </c>
      <c r="U9" s="1176" t="s">
        <v>104</v>
      </c>
      <c r="V9" s="1175" t="s">
        <v>104</v>
      </c>
      <c r="W9" s="1176" t="s">
        <v>104</v>
      </c>
    </row>
    <row r="10" spans="1:23" s="1087" customFormat="1" ht="12" customHeight="1">
      <c r="A10" s="1132"/>
      <c r="B10" s="1133">
        <v>7</v>
      </c>
      <c r="C10" s="1090" t="s">
        <v>768</v>
      </c>
      <c r="D10" s="1175" t="s">
        <v>104</v>
      </c>
      <c r="E10" s="1175" t="s">
        <v>104</v>
      </c>
      <c r="F10" s="1175" t="s">
        <v>104</v>
      </c>
      <c r="G10" s="1175" t="s">
        <v>104</v>
      </c>
      <c r="H10" s="1175" t="s">
        <v>104</v>
      </c>
      <c r="I10" s="1175" t="s">
        <v>104</v>
      </c>
      <c r="J10" s="1175"/>
      <c r="K10" s="1176" t="s">
        <v>104</v>
      </c>
      <c r="L10" s="1176" t="s">
        <v>104</v>
      </c>
      <c r="M10" s="1176" t="s">
        <v>104</v>
      </c>
      <c r="N10" s="1176" t="s">
        <v>104</v>
      </c>
      <c r="O10" s="1175" t="s">
        <v>104</v>
      </c>
      <c r="P10" s="1176" t="s">
        <v>104</v>
      </c>
      <c r="Q10" s="1176"/>
      <c r="R10" s="1176" t="s">
        <v>104</v>
      </c>
      <c r="S10" s="1176" t="s">
        <v>104</v>
      </c>
      <c r="T10" s="1176" t="s">
        <v>104</v>
      </c>
      <c r="U10" s="1176" t="s">
        <v>104</v>
      </c>
      <c r="V10" s="1175" t="s">
        <v>104</v>
      </c>
      <c r="W10" s="1176" t="s">
        <v>104</v>
      </c>
    </row>
    <row r="11" spans="1:23" s="1087" customFormat="1" ht="12" customHeight="1">
      <c r="A11" s="1132"/>
      <c r="B11" s="1133">
        <v>8</v>
      </c>
      <c r="C11" s="1090" t="s">
        <v>770</v>
      </c>
      <c r="D11" s="1175" t="s">
        <v>104</v>
      </c>
      <c r="E11" s="1175" t="s">
        <v>104</v>
      </c>
      <c r="F11" s="1175" t="s">
        <v>104</v>
      </c>
      <c r="G11" s="1175" t="s">
        <v>104</v>
      </c>
      <c r="H11" s="1175" t="s">
        <v>104</v>
      </c>
      <c r="I11" s="1175" t="s">
        <v>104</v>
      </c>
      <c r="J11" s="1175"/>
      <c r="K11" s="1176" t="s">
        <v>104</v>
      </c>
      <c r="L11" s="1176" t="s">
        <v>104</v>
      </c>
      <c r="M11" s="1176" t="s">
        <v>104</v>
      </c>
      <c r="N11" s="1176" t="s">
        <v>104</v>
      </c>
      <c r="O11" s="1175" t="s">
        <v>104</v>
      </c>
      <c r="P11" s="1176" t="s">
        <v>104</v>
      </c>
      <c r="Q11" s="1176"/>
      <c r="R11" s="1176" t="s">
        <v>104</v>
      </c>
      <c r="S11" s="1176" t="s">
        <v>104</v>
      </c>
      <c r="T11" s="1176" t="s">
        <v>104</v>
      </c>
      <c r="U11" s="1176" t="s">
        <v>104</v>
      </c>
      <c r="V11" s="1175" t="s">
        <v>104</v>
      </c>
      <c r="W11" s="1176" t="s">
        <v>104</v>
      </c>
    </row>
    <row r="12" spans="1:23" s="1087" customFormat="1" ht="12" customHeight="1">
      <c r="A12" s="1132"/>
      <c r="B12" s="1133">
        <v>9</v>
      </c>
      <c r="C12" s="1090" t="s">
        <v>771</v>
      </c>
      <c r="D12" s="1175" t="s">
        <v>104</v>
      </c>
      <c r="E12" s="1175" t="s">
        <v>104</v>
      </c>
      <c r="F12" s="1175" t="s">
        <v>104</v>
      </c>
      <c r="G12" s="1175" t="s">
        <v>104</v>
      </c>
      <c r="H12" s="1175" t="s">
        <v>104</v>
      </c>
      <c r="I12" s="1175" t="s">
        <v>104</v>
      </c>
      <c r="J12" s="1175"/>
      <c r="K12" s="1176" t="s">
        <v>104</v>
      </c>
      <c r="L12" s="1176" t="s">
        <v>104</v>
      </c>
      <c r="M12" s="1176" t="s">
        <v>104</v>
      </c>
      <c r="N12" s="1176" t="s">
        <v>104</v>
      </c>
      <c r="O12" s="1175" t="s">
        <v>104</v>
      </c>
      <c r="P12" s="1176" t="s">
        <v>104</v>
      </c>
      <c r="Q12" s="1176"/>
      <c r="R12" s="1176" t="s">
        <v>104</v>
      </c>
      <c r="S12" s="1176" t="s">
        <v>104</v>
      </c>
      <c r="T12" s="1176" t="s">
        <v>104</v>
      </c>
      <c r="U12" s="1176" t="s">
        <v>104</v>
      </c>
      <c r="V12" s="1175" t="s">
        <v>104</v>
      </c>
      <c r="W12" s="1176" t="s">
        <v>104</v>
      </c>
    </row>
    <row r="13" spans="1:23" s="1087" customFormat="1" ht="12" customHeight="1">
      <c r="A13" s="1132"/>
      <c r="B13" s="1133">
        <v>10</v>
      </c>
      <c r="C13" s="1090" t="s">
        <v>772</v>
      </c>
      <c r="D13" s="1175" t="s">
        <v>104</v>
      </c>
      <c r="E13" s="1175" t="s">
        <v>104</v>
      </c>
      <c r="F13" s="1175" t="s">
        <v>104</v>
      </c>
      <c r="G13" s="1175" t="s">
        <v>104</v>
      </c>
      <c r="H13" s="1175" t="s">
        <v>104</v>
      </c>
      <c r="I13" s="1175" t="s">
        <v>104</v>
      </c>
      <c r="J13" s="1175"/>
      <c r="K13" s="1176" t="s">
        <v>104</v>
      </c>
      <c r="L13" s="1176" t="s">
        <v>104</v>
      </c>
      <c r="M13" s="1176" t="s">
        <v>104</v>
      </c>
      <c r="N13" s="1176" t="s">
        <v>104</v>
      </c>
      <c r="O13" s="1175" t="s">
        <v>104</v>
      </c>
      <c r="P13" s="1176" t="s">
        <v>104</v>
      </c>
      <c r="Q13" s="1176"/>
      <c r="R13" s="1176" t="s">
        <v>104</v>
      </c>
      <c r="S13" s="1176" t="s">
        <v>104</v>
      </c>
      <c r="T13" s="1176" t="s">
        <v>104</v>
      </c>
      <c r="U13" s="1176" t="s">
        <v>104</v>
      </c>
      <c r="V13" s="1175" t="s">
        <v>104</v>
      </c>
      <c r="W13" s="1176" t="s">
        <v>104</v>
      </c>
    </row>
    <row r="14" spans="1:23" s="1087" customFormat="1" ht="12" customHeight="1">
      <c r="A14" s="1132"/>
      <c r="B14" s="1133">
        <v>11</v>
      </c>
      <c r="C14" s="1090" t="s">
        <v>773</v>
      </c>
      <c r="D14" s="1175" t="s">
        <v>104</v>
      </c>
      <c r="E14" s="1175" t="s">
        <v>104</v>
      </c>
      <c r="F14" s="1175" t="s">
        <v>104</v>
      </c>
      <c r="G14" s="1175" t="s">
        <v>104</v>
      </c>
      <c r="H14" s="1175" t="s">
        <v>104</v>
      </c>
      <c r="I14" s="1175" t="s">
        <v>104</v>
      </c>
      <c r="J14" s="1175"/>
      <c r="K14" s="1176" t="s">
        <v>104</v>
      </c>
      <c r="L14" s="1176" t="s">
        <v>104</v>
      </c>
      <c r="M14" s="1176" t="s">
        <v>104</v>
      </c>
      <c r="N14" s="1176" t="s">
        <v>104</v>
      </c>
      <c r="O14" s="1175" t="s">
        <v>104</v>
      </c>
      <c r="P14" s="1176" t="s">
        <v>104</v>
      </c>
      <c r="Q14" s="1176"/>
      <c r="R14" s="1176" t="s">
        <v>104</v>
      </c>
      <c r="S14" s="1176" t="s">
        <v>104</v>
      </c>
      <c r="T14" s="1176" t="s">
        <v>104</v>
      </c>
      <c r="U14" s="1176" t="s">
        <v>104</v>
      </c>
      <c r="V14" s="1175" t="s">
        <v>104</v>
      </c>
      <c r="W14" s="1176" t="s">
        <v>104</v>
      </c>
    </row>
    <row r="15" spans="1:23" s="1087" customFormat="1" ht="12" customHeight="1">
      <c r="A15" s="1132"/>
      <c r="B15" s="1133">
        <v>12</v>
      </c>
      <c r="C15" s="1090" t="s">
        <v>774</v>
      </c>
      <c r="D15" s="1175" t="s">
        <v>104</v>
      </c>
      <c r="E15" s="1175" t="s">
        <v>104</v>
      </c>
      <c r="F15" s="1175" t="s">
        <v>104</v>
      </c>
      <c r="G15" s="1175" t="s">
        <v>104</v>
      </c>
      <c r="H15" s="1175" t="s">
        <v>104</v>
      </c>
      <c r="I15" s="1175" t="s">
        <v>104</v>
      </c>
      <c r="J15" s="1175"/>
      <c r="K15" s="1176" t="s">
        <v>104</v>
      </c>
      <c r="L15" s="1176" t="s">
        <v>104</v>
      </c>
      <c r="M15" s="1176" t="s">
        <v>104</v>
      </c>
      <c r="N15" s="1176" t="s">
        <v>104</v>
      </c>
      <c r="O15" s="1175" t="s">
        <v>104</v>
      </c>
      <c r="P15" s="1176" t="s">
        <v>104</v>
      </c>
      <c r="Q15" s="1176"/>
      <c r="R15" s="1176" t="s">
        <v>104</v>
      </c>
      <c r="S15" s="1176" t="s">
        <v>104</v>
      </c>
      <c r="T15" s="1176" t="s">
        <v>104</v>
      </c>
      <c r="U15" s="1176" t="s">
        <v>104</v>
      </c>
      <c r="V15" s="1175" t="s">
        <v>104</v>
      </c>
      <c r="W15" s="1176" t="s">
        <v>104</v>
      </c>
    </row>
    <row r="16" spans="1:23" s="1087" customFormat="1" ht="12" customHeight="1">
      <c r="A16" s="1132"/>
      <c r="B16" s="1133">
        <v>13</v>
      </c>
      <c r="C16" s="1090" t="s">
        <v>775</v>
      </c>
      <c r="D16" s="1175" t="s">
        <v>104</v>
      </c>
      <c r="E16" s="1175" t="s">
        <v>104</v>
      </c>
      <c r="F16" s="1175" t="s">
        <v>104</v>
      </c>
      <c r="G16" s="1175" t="s">
        <v>104</v>
      </c>
      <c r="H16" s="1175" t="s">
        <v>104</v>
      </c>
      <c r="I16" s="1175" t="s">
        <v>104</v>
      </c>
      <c r="J16" s="1175"/>
      <c r="K16" s="1176" t="s">
        <v>104</v>
      </c>
      <c r="L16" s="1176" t="s">
        <v>104</v>
      </c>
      <c r="M16" s="1176" t="s">
        <v>104</v>
      </c>
      <c r="N16" s="1176" t="s">
        <v>104</v>
      </c>
      <c r="O16" s="1175" t="s">
        <v>104</v>
      </c>
      <c r="P16" s="1176" t="s">
        <v>104</v>
      </c>
      <c r="Q16" s="1176"/>
      <c r="R16" s="1176" t="s">
        <v>104</v>
      </c>
      <c r="S16" s="1176" t="s">
        <v>104</v>
      </c>
      <c r="T16" s="1176" t="s">
        <v>104</v>
      </c>
      <c r="U16" s="1176" t="s">
        <v>104</v>
      </c>
      <c r="V16" s="1175" t="s">
        <v>104</v>
      </c>
      <c r="W16" s="1176" t="s">
        <v>104</v>
      </c>
    </row>
    <row r="17" spans="1:23" s="1087" customFormat="1" ht="12" customHeight="1">
      <c r="A17" s="1132"/>
      <c r="B17" s="1133">
        <v>14</v>
      </c>
      <c r="C17" s="1090" t="s">
        <v>776</v>
      </c>
      <c r="D17" s="1175" t="s">
        <v>104</v>
      </c>
      <c r="E17" s="1175" t="s">
        <v>104</v>
      </c>
      <c r="F17" s="1175" t="s">
        <v>104</v>
      </c>
      <c r="G17" s="1175" t="s">
        <v>104</v>
      </c>
      <c r="H17" s="1175" t="s">
        <v>104</v>
      </c>
      <c r="I17" s="1175" t="s">
        <v>104</v>
      </c>
      <c r="J17" s="1175"/>
      <c r="K17" s="1176" t="s">
        <v>104</v>
      </c>
      <c r="L17" s="1176" t="s">
        <v>104</v>
      </c>
      <c r="M17" s="1176" t="s">
        <v>104</v>
      </c>
      <c r="N17" s="1176" t="s">
        <v>104</v>
      </c>
      <c r="O17" s="1175" t="s">
        <v>104</v>
      </c>
      <c r="P17" s="1176" t="s">
        <v>104</v>
      </c>
      <c r="Q17" s="1176"/>
      <c r="R17" s="1176" t="s">
        <v>104</v>
      </c>
      <c r="S17" s="1176" t="s">
        <v>104</v>
      </c>
      <c r="T17" s="1176" t="s">
        <v>104</v>
      </c>
      <c r="U17" s="1176" t="s">
        <v>104</v>
      </c>
      <c r="V17" s="1175" t="s">
        <v>104</v>
      </c>
      <c r="W17" s="1176" t="s">
        <v>104</v>
      </c>
    </row>
    <row r="18" spans="1:23" s="1087" customFormat="1" ht="12" customHeight="1">
      <c r="A18" s="1132"/>
      <c r="B18" s="1133">
        <v>15</v>
      </c>
      <c r="C18" s="1090" t="s">
        <v>777</v>
      </c>
      <c r="D18" s="1175" t="s">
        <v>104</v>
      </c>
      <c r="E18" s="1175" t="s">
        <v>104</v>
      </c>
      <c r="F18" s="1175" t="s">
        <v>104</v>
      </c>
      <c r="G18" s="1175" t="s">
        <v>104</v>
      </c>
      <c r="H18" s="1175" t="s">
        <v>104</v>
      </c>
      <c r="I18" s="1175" t="s">
        <v>104</v>
      </c>
      <c r="J18" s="1175"/>
      <c r="K18" s="1176" t="s">
        <v>104</v>
      </c>
      <c r="L18" s="1176" t="s">
        <v>104</v>
      </c>
      <c r="M18" s="1176" t="s">
        <v>104</v>
      </c>
      <c r="N18" s="1176" t="s">
        <v>104</v>
      </c>
      <c r="O18" s="1175" t="s">
        <v>104</v>
      </c>
      <c r="P18" s="1176" t="s">
        <v>104</v>
      </c>
      <c r="Q18" s="1176"/>
      <c r="R18" s="1176" t="s">
        <v>104</v>
      </c>
      <c r="S18" s="1176" t="s">
        <v>104</v>
      </c>
      <c r="T18" s="1176" t="s">
        <v>104</v>
      </c>
      <c r="U18" s="1176" t="s">
        <v>104</v>
      </c>
      <c r="V18" s="1175" t="s">
        <v>104</v>
      </c>
      <c r="W18" s="1176" t="s">
        <v>104</v>
      </c>
    </row>
    <row r="19" spans="1:23" s="1087" customFormat="1" ht="12" customHeight="1">
      <c r="A19" s="1132"/>
      <c r="B19" s="1133">
        <v>16</v>
      </c>
      <c r="C19" s="1090" t="s">
        <v>778</v>
      </c>
      <c r="D19" s="1175">
        <v>2</v>
      </c>
      <c r="E19" s="1175">
        <v>0</v>
      </c>
      <c r="F19" s="1175">
        <v>0</v>
      </c>
      <c r="G19" s="1175">
        <v>2</v>
      </c>
      <c r="H19" s="1175">
        <v>4</v>
      </c>
      <c r="I19" s="1175">
        <v>72</v>
      </c>
      <c r="J19" s="1175"/>
      <c r="K19" s="1176">
        <v>2</v>
      </c>
      <c r="L19" s="1176">
        <v>3</v>
      </c>
      <c r="M19" s="1176">
        <v>3</v>
      </c>
      <c r="N19" s="1176">
        <v>5</v>
      </c>
      <c r="O19" s="1175">
        <v>13</v>
      </c>
      <c r="P19" s="1176">
        <v>105</v>
      </c>
      <c r="Q19" s="1176"/>
      <c r="R19" s="1176">
        <v>4</v>
      </c>
      <c r="S19" s="1176">
        <v>3</v>
      </c>
      <c r="T19" s="1176">
        <v>3</v>
      </c>
      <c r="U19" s="1176">
        <v>7</v>
      </c>
      <c r="V19" s="1175">
        <v>17</v>
      </c>
      <c r="W19" s="1176">
        <v>177</v>
      </c>
    </row>
    <row r="20" spans="1:23" s="1087" customFormat="1" ht="12" customHeight="1">
      <c r="A20" s="1132"/>
      <c r="B20" s="1133">
        <v>17</v>
      </c>
      <c r="C20" s="1090" t="s">
        <v>779</v>
      </c>
      <c r="D20" s="1176" t="s">
        <v>104</v>
      </c>
      <c r="E20" s="1176" t="s">
        <v>104</v>
      </c>
      <c r="F20" s="1176" t="s">
        <v>104</v>
      </c>
      <c r="G20" s="1176" t="s">
        <v>104</v>
      </c>
      <c r="H20" s="1176" t="s">
        <v>104</v>
      </c>
      <c r="I20" s="1176" t="s">
        <v>104</v>
      </c>
      <c r="J20" s="1176"/>
      <c r="K20" s="1176" t="s">
        <v>104</v>
      </c>
      <c r="L20" s="1176" t="s">
        <v>104</v>
      </c>
      <c r="M20" s="1176" t="s">
        <v>104</v>
      </c>
      <c r="N20" s="1176" t="s">
        <v>104</v>
      </c>
      <c r="O20" s="1175" t="s">
        <v>104</v>
      </c>
      <c r="P20" s="1176" t="s">
        <v>104</v>
      </c>
      <c r="Q20" s="1176"/>
      <c r="R20" s="1176" t="s">
        <v>104</v>
      </c>
      <c r="S20" s="1176" t="s">
        <v>104</v>
      </c>
      <c r="T20" s="1176" t="s">
        <v>104</v>
      </c>
      <c r="U20" s="1176" t="s">
        <v>104</v>
      </c>
      <c r="V20" s="1175" t="s">
        <v>104</v>
      </c>
      <c r="W20" s="1176" t="s">
        <v>104</v>
      </c>
    </row>
    <row r="21" spans="1:23" s="1087" customFormat="1" ht="12" customHeight="1">
      <c r="A21" s="1132"/>
      <c r="B21" s="1133">
        <v>18</v>
      </c>
      <c r="C21" s="1090" t="s">
        <v>780</v>
      </c>
      <c r="D21" s="1175" t="s">
        <v>104</v>
      </c>
      <c r="E21" s="1175" t="s">
        <v>104</v>
      </c>
      <c r="F21" s="1175" t="s">
        <v>104</v>
      </c>
      <c r="G21" s="1175" t="s">
        <v>104</v>
      </c>
      <c r="H21" s="1175" t="s">
        <v>104</v>
      </c>
      <c r="I21" s="1175" t="s">
        <v>104</v>
      </c>
      <c r="J21" s="1175"/>
      <c r="K21" s="1176" t="s">
        <v>104</v>
      </c>
      <c r="L21" s="1176" t="s">
        <v>104</v>
      </c>
      <c r="M21" s="1176" t="s">
        <v>104</v>
      </c>
      <c r="N21" s="1176" t="s">
        <v>104</v>
      </c>
      <c r="O21" s="1175" t="s">
        <v>104</v>
      </c>
      <c r="P21" s="1176" t="s">
        <v>104</v>
      </c>
      <c r="Q21" s="1176"/>
      <c r="R21" s="1176" t="s">
        <v>104</v>
      </c>
      <c r="S21" s="1176" t="s">
        <v>104</v>
      </c>
      <c r="T21" s="1176" t="s">
        <v>104</v>
      </c>
      <c r="U21" s="1176" t="s">
        <v>104</v>
      </c>
      <c r="V21" s="1175" t="s">
        <v>104</v>
      </c>
      <c r="W21" s="1176" t="s">
        <v>104</v>
      </c>
    </row>
    <row r="22" spans="1:23" s="1087" customFormat="1" ht="12" customHeight="1">
      <c r="A22" s="1132"/>
      <c r="B22" s="1133">
        <v>19</v>
      </c>
      <c r="C22" s="1090" t="s">
        <v>781</v>
      </c>
      <c r="D22" s="1175" t="s">
        <v>104</v>
      </c>
      <c r="E22" s="1175" t="s">
        <v>104</v>
      </c>
      <c r="F22" s="1175" t="s">
        <v>104</v>
      </c>
      <c r="G22" s="1175" t="s">
        <v>104</v>
      </c>
      <c r="H22" s="1175" t="s">
        <v>104</v>
      </c>
      <c r="I22" s="1175" t="s">
        <v>104</v>
      </c>
      <c r="J22" s="1175"/>
      <c r="K22" s="1176" t="s">
        <v>104</v>
      </c>
      <c r="L22" s="1176" t="s">
        <v>104</v>
      </c>
      <c r="M22" s="1176" t="s">
        <v>104</v>
      </c>
      <c r="N22" s="1176" t="s">
        <v>104</v>
      </c>
      <c r="O22" s="1175" t="s">
        <v>104</v>
      </c>
      <c r="P22" s="1176" t="s">
        <v>104</v>
      </c>
      <c r="Q22" s="1176"/>
      <c r="R22" s="1176" t="s">
        <v>104</v>
      </c>
      <c r="S22" s="1176" t="s">
        <v>104</v>
      </c>
      <c r="T22" s="1176" t="s">
        <v>104</v>
      </c>
      <c r="U22" s="1176" t="s">
        <v>104</v>
      </c>
      <c r="V22" s="1175" t="s">
        <v>104</v>
      </c>
      <c r="W22" s="1176" t="s">
        <v>104</v>
      </c>
    </row>
    <row r="23" spans="1:23" s="1087" customFormat="1" ht="12" customHeight="1">
      <c r="A23" s="1132"/>
      <c r="B23" s="1133">
        <v>20</v>
      </c>
      <c r="C23" s="1090" t="s">
        <v>782</v>
      </c>
      <c r="D23" s="1175" t="s">
        <v>104</v>
      </c>
      <c r="E23" s="1175" t="s">
        <v>104</v>
      </c>
      <c r="F23" s="1175" t="s">
        <v>104</v>
      </c>
      <c r="G23" s="1175" t="s">
        <v>104</v>
      </c>
      <c r="H23" s="1175" t="s">
        <v>104</v>
      </c>
      <c r="I23" s="1175" t="s">
        <v>104</v>
      </c>
      <c r="J23" s="1175"/>
      <c r="K23" s="1176" t="s">
        <v>104</v>
      </c>
      <c r="L23" s="1176" t="s">
        <v>104</v>
      </c>
      <c r="M23" s="1176" t="s">
        <v>104</v>
      </c>
      <c r="N23" s="1176" t="s">
        <v>104</v>
      </c>
      <c r="O23" s="1175" t="s">
        <v>104</v>
      </c>
      <c r="P23" s="1176" t="s">
        <v>104</v>
      </c>
      <c r="Q23" s="1176"/>
      <c r="R23" s="1176" t="s">
        <v>104</v>
      </c>
      <c r="S23" s="1176" t="s">
        <v>104</v>
      </c>
      <c r="T23" s="1176" t="s">
        <v>104</v>
      </c>
      <c r="U23" s="1176" t="s">
        <v>104</v>
      </c>
      <c r="V23" s="1175" t="s">
        <v>104</v>
      </c>
      <c r="W23" s="1176" t="s">
        <v>104</v>
      </c>
    </row>
    <row r="24" spans="1:23" s="1087" customFormat="1" ht="12" customHeight="1">
      <c r="A24" s="1132"/>
      <c r="B24" s="1133">
        <v>21</v>
      </c>
      <c r="C24" s="1090" t="s">
        <v>783</v>
      </c>
      <c r="D24" s="1175" t="s">
        <v>104</v>
      </c>
      <c r="E24" s="1175" t="s">
        <v>104</v>
      </c>
      <c r="F24" s="1175" t="s">
        <v>104</v>
      </c>
      <c r="G24" s="1175" t="s">
        <v>104</v>
      </c>
      <c r="H24" s="1175" t="s">
        <v>104</v>
      </c>
      <c r="I24" s="1175" t="s">
        <v>104</v>
      </c>
      <c r="J24" s="1175"/>
      <c r="K24" s="1176" t="s">
        <v>104</v>
      </c>
      <c r="L24" s="1176" t="s">
        <v>104</v>
      </c>
      <c r="M24" s="1176" t="s">
        <v>104</v>
      </c>
      <c r="N24" s="1176" t="s">
        <v>104</v>
      </c>
      <c r="O24" s="1175" t="s">
        <v>104</v>
      </c>
      <c r="P24" s="1176" t="s">
        <v>104</v>
      </c>
      <c r="Q24" s="1176"/>
      <c r="R24" s="1176" t="s">
        <v>104</v>
      </c>
      <c r="S24" s="1176" t="s">
        <v>104</v>
      </c>
      <c r="T24" s="1176" t="s">
        <v>104</v>
      </c>
      <c r="U24" s="1176" t="s">
        <v>104</v>
      </c>
      <c r="V24" s="1175" t="s">
        <v>104</v>
      </c>
      <c r="W24" s="1176" t="s">
        <v>104</v>
      </c>
    </row>
    <row r="25" spans="1:23" s="1087" customFormat="1" ht="12" customHeight="1">
      <c r="A25" s="1132"/>
      <c r="B25" s="1133">
        <v>22</v>
      </c>
      <c r="C25" s="1090" t="s">
        <v>784</v>
      </c>
      <c r="D25" s="1175" t="s">
        <v>104</v>
      </c>
      <c r="E25" s="1175" t="s">
        <v>104</v>
      </c>
      <c r="F25" s="1175" t="s">
        <v>104</v>
      </c>
      <c r="G25" s="1175" t="s">
        <v>104</v>
      </c>
      <c r="H25" s="1175" t="s">
        <v>104</v>
      </c>
      <c r="I25" s="1175" t="s">
        <v>104</v>
      </c>
      <c r="J25" s="1175"/>
      <c r="K25" s="1176" t="s">
        <v>104</v>
      </c>
      <c r="L25" s="1176" t="s">
        <v>104</v>
      </c>
      <c r="M25" s="1176" t="s">
        <v>104</v>
      </c>
      <c r="N25" s="1176" t="s">
        <v>104</v>
      </c>
      <c r="O25" s="1175" t="s">
        <v>104</v>
      </c>
      <c r="P25" s="1176" t="s">
        <v>104</v>
      </c>
      <c r="Q25" s="1176"/>
      <c r="R25" s="1176" t="s">
        <v>104</v>
      </c>
      <c r="S25" s="1176" t="s">
        <v>104</v>
      </c>
      <c r="T25" s="1176" t="s">
        <v>104</v>
      </c>
      <c r="U25" s="1176" t="s">
        <v>104</v>
      </c>
      <c r="V25" s="1175" t="s">
        <v>104</v>
      </c>
      <c r="W25" s="1176" t="s">
        <v>104</v>
      </c>
    </row>
    <row r="26" spans="1:23" s="1087" customFormat="1" ht="12" customHeight="1">
      <c r="A26" s="1132"/>
      <c r="B26" s="1133">
        <v>23</v>
      </c>
      <c r="C26" s="1090" t="s">
        <v>785</v>
      </c>
      <c r="D26" s="1175">
        <v>34</v>
      </c>
      <c r="E26" s="1175">
        <v>24</v>
      </c>
      <c r="F26" s="1175">
        <v>20</v>
      </c>
      <c r="G26" s="1175">
        <v>2</v>
      </c>
      <c r="H26" s="1175">
        <v>80</v>
      </c>
      <c r="I26" s="1175" t="s">
        <v>104</v>
      </c>
      <c r="J26" s="1175"/>
      <c r="K26" s="1176">
        <v>62</v>
      </c>
      <c r="L26" s="1176">
        <v>42</v>
      </c>
      <c r="M26" s="1176">
        <v>33</v>
      </c>
      <c r="N26" s="1176">
        <v>6</v>
      </c>
      <c r="O26" s="1175">
        <v>143</v>
      </c>
      <c r="P26" s="1176" t="s">
        <v>104</v>
      </c>
      <c r="Q26" s="1176"/>
      <c r="R26" s="1176">
        <v>96</v>
      </c>
      <c r="S26" s="1176">
        <v>66</v>
      </c>
      <c r="T26" s="1176">
        <v>53</v>
      </c>
      <c r="U26" s="1176">
        <v>8</v>
      </c>
      <c r="V26" s="1175">
        <v>223</v>
      </c>
      <c r="W26" s="1176" t="s">
        <v>104</v>
      </c>
    </row>
    <row r="27" spans="1:23" s="1087" customFormat="1" ht="12" customHeight="1">
      <c r="A27" s="1132"/>
      <c r="B27" s="1133">
        <v>24</v>
      </c>
      <c r="C27" s="1090" t="s">
        <v>786</v>
      </c>
      <c r="D27" s="1175" t="s">
        <v>104</v>
      </c>
      <c r="E27" s="1175" t="s">
        <v>104</v>
      </c>
      <c r="F27" s="1175" t="s">
        <v>104</v>
      </c>
      <c r="G27" s="1175" t="s">
        <v>104</v>
      </c>
      <c r="H27" s="1175" t="s">
        <v>104</v>
      </c>
      <c r="I27" s="1175" t="s">
        <v>104</v>
      </c>
      <c r="J27" s="1175"/>
      <c r="K27" s="1176" t="s">
        <v>104</v>
      </c>
      <c r="L27" s="1176" t="s">
        <v>104</v>
      </c>
      <c r="M27" s="1176" t="s">
        <v>104</v>
      </c>
      <c r="N27" s="1176" t="s">
        <v>104</v>
      </c>
      <c r="O27" s="1175" t="s">
        <v>104</v>
      </c>
      <c r="P27" s="1176" t="s">
        <v>104</v>
      </c>
      <c r="Q27" s="1176"/>
      <c r="R27" s="1176" t="s">
        <v>104</v>
      </c>
      <c r="S27" s="1176" t="s">
        <v>104</v>
      </c>
      <c r="T27" s="1176" t="s">
        <v>104</v>
      </c>
      <c r="U27" s="1176" t="s">
        <v>104</v>
      </c>
      <c r="V27" s="1175" t="s">
        <v>104</v>
      </c>
      <c r="W27" s="1176" t="s">
        <v>104</v>
      </c>
    </row>
    <row r="28" spans="1:23" s="1087" customFormat="1" ht="12" customHeight="1">
      <c r="A28" s="1132"/>
      <c r="B28" s="1133">
        <v>25</v>
      </c>
      <c r="C28" s="1090" t="s">
        <v>787</v>
      </c>
      <c r="D28" s="1175" t="s">
        <v>104</v>
      </c>
      <c r="E28" s="1175" t="s">
        <v>104</v>
      </c>
      <c r="F28" s="1175" t="s">
        <v>104</v>
      </c>
      <c r="G28" s="1175" t="s">
        <v>104</v>
      </c>
      <c r="H28" s="1175" t="s">
        <v>104</v>
      </c>
      <c r="I28" s="1175" t="s">
        <v>104</v>
      </c>
      <c r="J28" s="1175"/>
      <c r="K28" s="1176" t="s">
        <v>104</v>
      </c>
      <c r="L28" s="1176" t="s">
        <v>104</v>
      </c>
      <c r="M28" s="1176" t="s">
        <v>104</v>
      </c>
      <c r="N28" s="1176" t="s">
        <v>104</v>
      </c>
      <c r="O28" s="1175" t="s">
        <v>104</v>
      </c>
      <c r="P28" s="1176" t="s">
        <v>104</v>
      </c>
      <c r="Q28" s="1176"/>
      <c r="R28" s="1176" t="s">
        <v>104</v>
      </c>
      <c r="S28" s="1176" t="s">
        <v>104</v>
      </c>
      <c r="T28" s="1176" t="s">
        <v>104</v>
      </c>
      <c r="U28" s="1176" t="s">
        <v>104</v>
      </c>
      <c r="V28" s="1175" t="s">
        <v>104</v>
      </c>
      <c r="W28" s="1176" t="s">
        <v>104</v>
      </c>
    </row>
    <row r="29" spans="1:23" s="1087" customFormat="1" ht="12" customHeight="1">
      <c r="A29" s="1132"/>
      <c r="B29" s="1133">
        <v>26</v>
      </c>
      <c r="C29" s="1090" t="s">
        <v>788</v>
      </c>
      <c r="D29" s="1175" t="s">
        <v>104</v>
      </c>
      <c r="E29" s="1175" t="s">
        <v>104</v>
      </c>
      <c r="F29" s="1175" t="s">
        <v>104</v>
      </c>
      <c r="G29" s="1175" t="s">
        <v>104</v>
      </c>
      <c r="H29" s="1175" t="s">
        <v>104</v>
      </c>
      <c r="I29" s="1175" t="s">
        <v>104</v>
      </c>
      <c r="J29" s="1175"/>
      <c r="K29" s="1176" t="s">
        <v>104</v>
      </c>
      <c r="L29" s="1176" t="s">
        <v>104</v>
      </c>
      <c r="M29" s="1176" t="s">
        <v>104</v>
      </c>
      <c r="N29" s="1176" t="s">
        <v>104</v>
      </c>
      <c r="O29" s="1175" t="s">
        <v>104</v>
      </c>
      <c r="P29" s="1176" t="s">
        <v>104</v>
      </c>
      <c r="Q29" s="1176"/>
      <c r="R29" s="1176" t="s">
        <v>104</v>
      </c>
      <c r="S29" s="1176" t="s">
        <v>104</v>
      </c>
      <c r="T29" s="1176" t="s">
        <v>104</v>
      </c>
      <c r="U29" s="1176" t="s">
        <v>104</v>
      </c>
      <c r="V29" s="1175" t="s">
        <v>104</v>
      </c>
      <c r="W29" s="1176" t="s">
        <v>104</v>
      </c>
    </row>
    <row r="30" spans="1:23" s="1087" customFormat="1" ht="12" customHeight="1">
      <c r="A30" s="1132"/>
      <c r="B30" s="1133">
        <v>27</v>
      </c>
      <c r="C30" s="1090" t="s">
        <v>789</v>
      </c>
      <c r="D30" s="1175">
        <v>27</v>
      </c>
      <c r="E30" s="1175">
        <v>0</v>
      </c>
      <c r="F30" s="1175">
        <v>3</v>
      </c>
      <c r="G30" s="1175">
        <v>11</v>
      </c>
      <c r="H30" s="1175">
        <v>41</v>
      </c>
      <c r="I30" s="1175" t="s">
        <v>104</v>
      </c>
      <c r="J30" s="1175"/>
      <c r="K30" s="1176">
        <v>41</v>
      </c>
      <c r="L30" s="1176">
        <v>22</v>
      </c>
      <c r="M30" s="1176">
        <v>30</v>
      </c>
      <c r="N30" s="1176">
        <v>12</v>
      </c>
      <c r="O30" s="1175">
        <v>105</v>
      </c>
      <c r="P30" s="1176" t="s">
        <v>104</v>
      </c>
      <c r="Q30" s="1176"/>
      <c r="R30" s="1176">
        <v>68</v>
      </c>
      <c r="S30" s="1176">
        <v>22</v>
      </c>
      <c r="T30" s="1176">
        <v>33</v>
      </c>
      <c r="U30" s="1176">
        <v>23</v>
      </c>
      <c r="V30" s="1175">
        <v>146</v>
      </c>
      <c r="W30" s="1176" t="s">
        <v>104</v>
      </c>
    </row>
    <row r="31" spans="1:23" s="1087" customFormat="1" ht="12" customHeight="1">
      <c r="A31" s="1132"/>
      <c r="B31" s="1133">
        <v>28</v>
      </c>
      <c r="C31" s="1090" t="s">
        <v>791</v>
      </c>
      <c r="D31" s="1175">
        <v>10</v>
      </c>
      <c r="E31" s="1175">
        <v>1</v>
      </c>
      <c r="F31" s="1175">
        <v>2</v>
      </c>
      <c r="G31" s="1175">
        <v>0</v>
      </c>
      <c r="H31" s="1175">
        <v>13</v>
      </c>
      <c r="I31" s="1175" t="s">
        <v>104</v>
      </c>
      <c r="J31" s="1175"/>
      <c r="K31" s="1176">
        <v>20</v>
      </c>
      <c r="L31" s="1176">
        <v>6</v>
      </c>
      <c r="M31" s="1176">
        <v>3</v>
      </c>
      <c r="N31" s="1176">
        <v>0</v>
      </c>
      <c r="O31" s="1175">
        <v>29</v>
      </c>
      <c r="P31" s="1176" t="s">
        <v>104</v>
      </c>
      <c r="Q31" s="1176"/>
      <c r="R31" s="1176">
        <v>30</v>
      </c>
      <c r="S31" s="1176">
        <v>7</v>
      </c>
      <c r="T31" s="1176">
        <v>5</v>
      </c>
      <c r="U31" s="1176" t="s">
        <v>244</v>
      </c>
      <c r="V31" s="1175">
        <v>42</v>
      </c>
      <c r="W31" s="1176" t="s">
        <v>104</v>
      </c>
    </row>
    <row r="32" spans="1:23" s="1087" customFormat="1" ht="12" customHeight="1">
      <c r="A32" s="1132"/>
      <c r="B32" s="1133">
        <v>29</v>
      </c>
      <c r="C32" s="1090" t="s">
        <v>792</v>
      </c>
      <c r="D32" s="1175" t="s">
        <v>104</v>
      </c>
      <c r="E32" s="1175" t="s">
        <v>104</v>
      </c>
      <c r="F32" s="1175" t="s">
        <v>104</v>
      </c>
      <c r="G32" s="1175" t="s">
        <v>104</v>
      </c>
      <c r="H32" s="1175" t="s">
        <v>104</v>
      </c>
      <c r="I32" s="1175" t="s">
        <v>104</v>
      </c>
      <c r="J32" s="1175"/>
      <c r="K32" s="1176" t="s">
        <v>104</v>
      </c>
      <c r="L32" s="1176" t="s">
        <v>104</v>
      </c>
      <c r="M32" s="1176" t="s">
        <v>104</v>
      </c>
      <c r="N32" s="1176" t="s">
        <v>104</v>
      </c>
      <c r="O32" s="1175" t="s">
        <v>104</v>
      </c>
      <c r="P32" s="1176" t="s">
        <v>104</v>
      </c>
      <c r="Q32" s="1176"/>
      <c r="R32" s="1176" t="s">
        <v>104</v>
      </c>
      <c r="S32" s="1176" t="s">
        <v>104</v>
      </c>
      <c r="T32" s="1176" t="s">
        <v>104</v>
      </c>
      <c r="U32" s="1176" t="s">
        <v>104</v>
      </c>
      <c r="V32" s="1175" t="s">
        <v>104</v>
      </c>
      <c r="W32" s="1176" t="s">
        <v>104</v>
      </c>
    </row>
    <row r="33" spans="1:23" s="1087" customFormat="1" ht="12" customHeight="1">
      <c r="A33" s="1132"/>
      <c r="B33" s="1133">
        <v>30</v>
      </c>
      <c r="C33" s="1090" t="s">
        <v>793</v>
      </c>
      <c r="D33" s="1175">
        <v>10</v>
      </c>
      <c r="E33" s="1175">
        <v>5</v>
      </c>
      <c r="F33" s="1175">
        <v>10</v>
      </c>
      <c r="G33" s="1175">
        <v>1</v>
      </c>
      <c r="H33" s="1175">
        <v>26</v>
      </c>
      <c r="I33" s="1175" t="s">
        <v>104</v>
      </c>
      <c r="J33" s="1175"/>
      <c r="K33" s="1176">
        <v>15</v>
      </c>
      <c r="L33" s="1176">
        <v>19</v>
      </c>
      <c r="M33" s="1176">
        <v>19</v>
      </c>
      <c r="N33" s="1176">
        <v>0</v>
      </c>
      <c r="O33" s="1175">
        <v>53</v>
      </c>
      <c r="P33" s="1176" t="s">
        <v>104</v>
      </c>
      <c r="Q33" s="1176"/>
      <c r="R33" s="1176">
        <v>25</v>
      </c>
      <c r="S33" s="1176">
        <v>24</v>
      </c>
      <c r="T33" s="1176">
        <v>29</v>
      </c>
      <c r="U33" s="1176">
        <v>1</v>
      </c>
      <c r="V33" s="1175">
        <v>79</v>
      </c>
      <c r="W33" s="1176" t="s">
        <v>104</v>
      </c>
    </row>
    <row r="34" spans="1:23" s="1087" customFormat="1" ht="12" customHeight="1">
      <c r="A34" s="1132"/>
      <c r="B34" s="1133">
        <v>31</v>
      </c>
      <c r="C34" s="1090" t="s">
        <v>794</v>
      </c>
      <c r="D34" s="1175" t="s">
        <v>104</v>
      </c>
      <c r="E34" s="1175" t="s">
        <v>104</v>
      </c>
      <c r="F34" s="1175" t="s">
        <v>104</v>
      </c>
      <c r="G34" s="1175" t="s">
        <v>104</v>
      </c>
      <c r="H34" s="1175" t="s">
        <v>104</v>
      </c>
      <c r="I34" s="1175" t="s">
        <v>104</v>
      </c>
      <c r="J34" s="1175"/>
      <c r="K34" s="1176" t="s">
        <v>104</v>
      </c>
      <c r="L34" s="1176" t="s">
        <v>104</v>
      </c>
      <c r="M34" s="1176" t="s">
        <v>104</v>
      </c>
      <c r="N34" s="1176" t="s">
        <v>104</v>
      </c>
      <c r="O34" s="1175" t="s">
        <v>104</v>
      </c>
      <c r="P34" s="1176" t="s">
        <v>104</v>
      </c>
      <c r="Q34" s="1176"/>
      <c r="R34" s="1176" t="s">
        <v>104</v>
      </c>
      <c r="S34" s="1176" t="s">
        <v>104</v>
      </c>
      <c r="T34" s="1176" t="s">
        <v>104</v>
      </c>
      <c r="U34" s="1176" t="s">
        <v>104</v>
      </c>
      <c r="V34" s="1175" t="s">
        <v>104</v>
      </c>
      <c r="W34" s="1176" t="s">
        <v>104</v>
      </c>
    </row>
    <row r="35" spans="1:23" s="1087" customFormat="1" ht="12" customHeight="1">
      <c r="A35" s="1132"/>
      <c r="B35" s="1133">
        <v>32</v>
      </c>
      <c r="C35" s="1090" t="s">
        <v>795</v>
      </c>
      <c r="D35" s="1175" t="s">
        <v>104</v>
      </c>
      <c r="E35" s="1175" t="s">
        <v>104</v>
      </c>
      <c r="F35" s="1175" t="s">
        <v>104</v>
      </c>
      <c r="G35" s="1175" t="s">
        <v>104</v>
      </c>
      <c r="H35" s="1175" t="s">
        <v>104</v>
      </c>
      <c r="I35" s="1175" t="s">
        <v>104</v>
      </c>
      <c r="J35" s="1175"/>
      <c r="K35" s="1176" t="s">
        <v>104</v>
      </c>
      <c r="L35" s="1176" t="s">
        <v>104</v>
      </c>
      <c r="M35" s="1176" t="s">
        <v>104</v>
      </c>
      <c r="N35" s="1176" t="s">
        <v>104</v>
      </c>
      <c r="O35" s="1175" t="s">
        <v>104</v>
      </c>
      <c r="P35" s="1176" t="s">
        <v>104</v>
      </c>
      <c r="Q35" s="1176"/>
      <c r="R35" s="1176" t="s">
        <v>104</v>
      </c>
      <c r="S35" s="1176" t="s">
        <v>104</v>
      </c>
      <c r="T35" s="1176" t="s">
        <v>104</v>
      </c>
      <c r="U35" s="1176" t="s">
        <v>104</v>
      </c>
      <c r="V35" s="1175" t="s">
        <v>104</v>
      </c>
      <c r="W35" s="1176" t="s">
        <v>104</v>
      </c>
    </row>
    <row r="36" spans="1:23" s="1087" customFormat="1" ht="13.5" customHeight="1" thickBot="1">
      <c r="A36" s="1132"/>
      <c r="B36" s="1136">
        <v>33</v>
      </c>
      <c r="C36" s="1095" t="s">
        <v>796</v>
      </c>
      <c r="D36" s="1179" t="s">
        <v>104</v>
      </c>
      <c r="E36" s="1179" t="s">
        <v>104</v>
      </c>
      <c r="F36" s="1179" t="s">
        <v>104</v>
      </c>
      <c r="G36" s="1179" t="s">
        <v>104</v>
      </c>
      <c r="H36" s="1179" t="s">
        <v>104</v>
      </c>
      <c r="I36" s="1179" t="s">
        <v>104</v>
      </c>
      <c r="J36" s="1179"/>
      <c r="K36" s="1180" t="s">
        <v>104</v>
      </c>
      <c r="L36" s="1180" t="s">
        <v>104</v>
      </c>
      <c r="M36" s="1180" t="s">
        <v>104</v>
      </c>
      <c r="N36" s="1180" t="s">
        <v>104</v>
      </c>
      <c r="O36" s="1179" t="s">
        <v>104</v>
      </c>
      <c r="P36" s="1180" t="s">
        <v>104</v>
      </c>
      <c r="Q36" s="1180"/>
      <c r="R36" s="1180" t="s">
        <v>104</v>
      </c>
      <c r="S36" s="1180" t="s">
        <v>104</v>
      </c>
      <c r="T36" s="1180" t="s">
        <v>104</v>
      </c>
      <c r="U36" s="1180" t="s">
        <v>104</v>
      </c>
      <c r="V36" s="1179" t="s">
        <v>104</v>
      </c>
      <c r="W36" s="1180" t="s">
        <v>104</v>
      </c>
    </row>
    <row r="37" spans="1:23" s="1093" customFormat="1" ht="15.75" customHeight="1" thickBot="1">
      <c r="A37" s="1132"/>
      <c r="B37" s="1139"/>
      <c r="C37" s="1140" t="s">
        <v>797</v>
      </c>
      <c r="D37" s="1181">
        <f>SUM(D4:D36)</f>
        <v>84</v>
      </c>
      <c r="E37" s="1181">
        <f>SUM(E4:E36)</f>
        <v>32</v>
      </c>
      <c r="F37" s="1181">
        <f>SUM(F4:F36)</f>
        <v>36</v>
      </c>
      <c r="G37" s="1181">
        <f>SUM(G4:G36)</f>
        <v>18</v>
      </c>
      <c r="H37" s="1181">
        <f>SUM(H4:H36)</f>
        <v>170</v>
      </c>
      <c r="I37" s="1181" t="s">
        <v>767</v>
      </c>
      <c r="J37" s="1181"/>
      <c r="K37" s="1181">
        <f>SUM(K4:K36)</f>
        <v>143</v>
      </c>
      <c r="L37" s="1181">
        <f>SUM(L4:L36)</f>
        <v>92</v>
      </c>
      <c r="M37" s="1181">
        <f>SUM(M4:M36)</f>
        <v>90</v>
      </c>
      <c r="N37" s="1181">
        <f>SUM(N4:N36)</f>
        <v>27</v>
      </c>
      <c r="O37" s="1181">
        <f>SUM(O4:O36)</f>
        <v>352</v>
      </c>
      <c r="P37" s="1181" t="s">
        <v>767</v>
      </c>
      <c r="Q37" s="1181"/>
      <c r="R37" s="1181">
        <f>SUM(R4:R36)</f>
        <v>227</v>
      </c>
      <c r="S37" s="1181">
        <f>SUM(S4:S36)</f>
        <v>124</v>
      </c>
      <c r="T37" s="1181">
        <f>SUM(T4:T36)</f>
        <v>126</v>
      </c>
      <c r="U37" s="1181">
        <f>SUM(U4:U36)</f>
        <v>45</v>
      </c>
      <c r="V37" s="1181">
        <f>SUM(V4:V36)</f>
        <v>522</v>
      </c>
      <c r="W37" s="1181" t="s">
        <v>767</v>
      </c>
    </row>
    <row r="38" spans="1:23" s="1093" customFormat="1" ht="12" customHeight="1">
      <c r="A38" s="1132"/>
      <c r="B38" s="1142">
        <v>34</v>
      </c>
      <c r="C38" s="1143" t="s">
        <v>798</v>
      </c>
      <c r="D38" s="1182">
        <v>0</v>
      </c>
      <c r="E38" s="1182">
        <v>2</v>
      </c>
      <c r="F38" s="1182">
        <v>1</v>
      </c>
      <c r="G38" s="1182">
        <v>1</v>
      </c>
      <c r="H38" s="1182">
        <v>4</v>
      </c>
      <c r="I38" s="1182">
        <v>60</v>
      </c>
      <c r="J38" s="1182"/>
      <c r="K38" s="1183">
        <v>1</v>
      </c>
      <c r="L38" s="1183">
        <v>2</v>
      </c>
      <c r="M38" s="1183">
        <v>0</v>
      </c>
      <c r="N38" s="1183">
        <v>3</v>
      </c>
      <c r="O38" s="1182">
        <v>6</v>
      </c>
      <c r="P38" s="1183">
        <v>91</v>
      </c>
      <c r="Q38" s="1183"/>
      <c r="R38" s="1183">
        <v>1</v>
      </c>
      <c r="S38" s="1183">
        <v>4</v>
      </c>
      <c r="T38" s="1183">
        <v>1</v>
      </c>
      <c r="U38" s="1183">
        <v>4</v>
      </c>
      <c r="V38" s="1182">
        <v>10</v>
      </c>
      <c r="W38" s="1183">
        <v>151</v>
      </c>
    </row>
    <row r="39" spans="1:23" s="1093" customFormat="1" ht="12" customHeight="1" thickBot="1">
      <c r="A39" s="1132"/>
      <c r="B39" s="1146">
        <v>35</v>
      </c>
      <c r="C39" s="1147" t="s">
        <v>30</v>
      </c>
      <c r="D39" s="1184" t="s">
        <v>104</v>
      </c>
      <c r="E39" s="1184" t="s">
        <v>104</v>
      </c>
      <c r="F39" s="1184" t="s">
        <v>104</v>
      </c>
      <c r="G39" s="1184" t="s">
        <v>104</v>
      </c>
      <c r="H39" s="1184" t="s">
        <v>104</v>
      </c>
      <c r="I39" s="1184" t="s">
        <v>104</v>
      </c>
      <c r="J39" s="1184"/>
      <c r="K39" s="1185" t="s">
        <v>104</v>
      </c>
      <c r="L39" s="1185" t="s">
        <v>104</v>
      </c>
      <c r="M39" s="1185" t="s">
        <v>104</v>
      </c>
      <c r="N39" s="1185" t="s">
        <v>104</v>
      </c>
      <c r="O39" s="1184" t="s">
        <v>104</v>
      </c>
      <c r="P39" s="1185" t="s">
        <v>104</v>
      </c>
      <c r="Q39" s="1185"/>
      <c r="R39" s="1185" t="s">
        <v>104</v>
      </c>
      <c r="S39" s="1185" t="s">
        <v>104</v>
      </c>
      <c r="T39" s="1185" t="s">
        <v>104</v>
      </c>
      <c r="U39" s="1185" t="s">
        <v>104</v>
      </c>
      <c r="V39" s="1184" t="s">
        <v>104</v>
      </c>
      <c r="W39" s="1185" t="s">
        <v>104</v>
      </c>
    </row>
    <row r="40" spans="1:23" s="1093" customFormat="1" ht="20.25" customHeight="1" thickBot="1" thickTop="1">
      <c r="A40" s="1132"/>
      <c r="B40" s="1150"/>
      <c r="C40" s="1150" t="s">
        <v>799</v>
      </c>
      <c r="D40" s="1186">
        <f>SUM(D37:D39)</f>
        <v>84</v>
      </c>
      <c r="E40" s="1186">
        <f>SUM(E37:E39)</f>
        <v>34</v>
      </c>
      <c r="F40" s="1186">
        <f>SUM(F37:F39)</f>
        <v>37</v>
      </c>
      <c r="G40" s="1186">
        <f>SUM(G37:G39)</f>
        <v>19</v>
      </c>
      <c r="H40" s="1186">
        <f>SUM(H37:H39)</f>
        <v>174</v>
      </c>
      <c r="I40" s="1186" t="s">
        <v>767</v>
      </c>
      <c r="J40" s="1186"/>
      <c r="K40" s="1186">
        <f>SUM(K37:K39)</f>
        <v>144</v>
      </c>
      <c r="L40" s="1186">
        <f>SUM(L37:L39)</f>
        <v>94</v>
      </c>
      <c r="M40" s="1186">
        <f>SUM(M37:M39)</f>
        <v>90</v>
      </c>
      <c r="N40" s="1186">
        <f>SUM(N37:N39)</f>
        <v>30</v>
      </c>
      <c r="O40" s="1186">
        <f>SUM(O37:O39)</f>
        <v>358</v>
      </c>
      <c r="P40" s="1186" t="s">
        <v>767</v>
      </c>
      <c r="Q40" s="1186"/>
      <c r="R40" s="1186">
        <f>SUM(R37:R39)</f>
        <v>228</v>
      </c>
      <c r="S40" s="1186">
        <f>SUM(S37:S39)</f>
        <v>128</v>
      </c>
      <c r="T40" s="1186">
        <f>SUM(T37:T39)</f>
        <v>127</v>
      </c>
      <c r="U40" s="1186">
        <f>SUM(U37:U39)</f>
        <v>49</v>
      </c>
      <c r="V40" s="1186">
        <f>SUM(V37:V39)</f>
        <v>532</v>
      </c>
      <c r="W40" s="1186" t="s">
        <v>767</v>
      </c>
    </row>
    <row r="41" spans="2:23" ht="11.25">
      <c r="B41" s="1108" t="s">
        <v>800</v>
      </c>
      <c r="D41" s="1152"/>
      <c r="E41" s="1152"/>
      <c r="F41" s="1152"/>
      <c r="G41" s="1152"/>
      <c r="H41" s="1152"/>
      <c r="I41" s="1152"/>
      <c r="J41" s="1152"/>
      <c r="K41" s="1187"/>
      <c r="L41" s="1187"/>
      <c r="M41" s="1187"/>
      <c r="N41" s="1187"/>
      <c r="O41" s="1187"/>
      <c r="P41" s="1187"/>
      <c r="Q41" s="1187"/>
      <c r="R41" s="1152"/>
      <c r="S41" s="1152"/>
      <c r="T41" s="1152"/>
      <c r="U41" s="1152"/>
      <c r="V41" s="1152"/>
      <c r="W41" s="1152"/>
    </row>
    <row r="42" ht="11.25">
      <c r="B42" s="1108" t="s">
        <v>820</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&amp;C-24-</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BB53"/>
  <sheetViews>
    <sheetView zoomScale="75" zoomScaleNormal="75" zoomScaleSheetLayoutView="75" workbookViewId="0" topLeftCell="A1">
      <selection activeCell="I1" sqref="I1"/>
    </sheetView>
  </sheetViews>
  <sheetFormatPr defaultColWidth="9.00390625" defaultRowHeight="13.5"/>
  <cols>
    <col min="1" max="1" width="4.625" style="17" customWidth="1"/>
    <col min="2" max="2" width="10.875" style="17" customWidth="1"/>
    <col min="3" max="3" width="6.375" style="17" customWidth="1"/>
    <col min="4" max="4" width="5.375" style="17" customWidth="1"/>
    <col min="5" max="5" width="10.75390625" style="49" customWidth="1"/>
    <col min="6" max="7" width="11.50390625" style="60" customWidth="1"/>
    <col min="8" max="9" width="5.50390625" style="49" customWidth="1"/>
    <col min="10" max="10" width="8.625" style="17" customWidth="1"/>
    <col min="11" max="11" width="16.625" style="17" customWidth="1"/>
    <col min="12" max="12" width="5.875" style="61" customWidth="1"/>
    <col min="13" max="13" width="7.75390625" style="61" customWidth="1"/>
    <col min="14" max="14" width="41.75390625" style="60" customWidth="1"/>
    <col min="15" max="16384" width="9.00390625" style="17" customWidth="1"/>
  </cols>
  <sheetData>
    <row r="1" spans="1:14" ht="27.75" customHeight="1">
      <c r="A1" s="948" t="s">
        <v>722</v>
      </c>
      <c r="B1" s="209"/>
      <c r="C1" s="209"/>
      <c r="D1" s="209"/>
      <c r="E1" s="209"/>
      <c r="F1" s="209"/>
      <c r="G1" s="209"/>
      <c r="H1" s="209"/>
      <c r="I1" s="209"/>
      <c r="J1" s="209"/>
      <c r="K1" s="209"/>
      <c r="L1" s="209"/>
      <c r="M1" s="209"/>
      <c r="N1" s="209"/>
    </row>
    <row r="2" spans="1:14" s="32" customFormat="1" ht="26.25" customHeight="1">
      <c r="A2" s="274" t="s">
        <v>185</v>
      </c>
      <c r="B2" s="210"/>
      <c r="C2" s="210"/>
      <c r="D2" s="210"/>
      <c r="E2" s="210"/>
      <c r="F2" s="210"/>
      <c r="G2" s="210"/>
      <c r="H2" s="213"/>
      <c r="I2" s="213"/>
      <c r="J2" s="210"/>
      <c r="K2" s="210"/>
      <c r="L2" s="213"/>
      <c r="M2" s="213"/>
      <c r="N2" s="210"/>
    </row>
    <row r="3" spans="1:14" s="67" customFormat="1" ht="27.75" customHeight="1">
      <c r="A3" s="1308" t="s">
        <v>550</v>
      </c>
      <c r="B3" s="1309"/>
      <c r="C3" s="1312" t="s">
        <v>495</v>
      </c>
      <c r="D3" s="1313"/>
      <c r="E3" s="1314" t="s">
        <v>496</v>
      </c>
      <c r="F3" s="1314" t="s">
        <v>136</v>
      </c>
      <c r="G3" s="1314" t="s">
        <v>187</v>
      </c>
      <c r="H3" s="1299" t="s">
        <v>188</v>
      </c>
      <c r="I3" s="1326"/>
      <c r="J3" s="1328" t="s">
        <v>233</v>
      </c>
      <c r="K3" s="1314" t="s">
        <v>189</v>
      </c>
      <c r="L3" s="1299" t="s">
        <v>86</v>
      </c>
      <c r="M3" s="1300"/>
      <c r="N3" s="1301"/>
    </row>
    <row r="4" spans="1:14" s="67" customFormat="1" ht="27.75" customHeight="1">
      <c r="A4" s="1310"/>
      <c r="B4" s="1311"/>
      <c r="C4" s="946" t="s">
        <v>245</v>
      </c>
      <c r="D4" s="215" t="s">
        <v>489</v>
      </c>
      <c r="E4" s="1315"/>
      <c r="F4" s="1315"/>
      <c r="G4" s="1325"/>
      <c r="H4" s="240" t="s">
        <v>250</v>
      </c>
      <c r="I4" s="241" t="s">
        <v>251</v>
      </c>
      <c r="J4" s="1329"/>
      <c r="K4" s="1327"/>
      <c r="L4" s="240" t="s">
        <v>177</v>
      </c>
      <c r="M4" s="246" t="s">
        <v>178</v>
      </c>
      <c r="N4" s="247" t="s">
        <v>234</v>
      </c>
    </row>
    <row r="5" spans="1:14" ht="18.75" customHeight="1">
      <c r="A5" s="1316" t="s">
        <v>426</v>
      </c>
      <c r="B5" s="85" t="s">
        <v>434</v>
      </c>
      <c r="C5" s="216" t="s">
        <v>195</v>
      </c>
      <c r="D5" s="217" t="s">
        <v>104</v>
      </c>
      <c r="E5" s="41" t="s">
        <v>532</v>
      </c>
      <c r="F5" s="41" t="s">
        <v>196</v>
      </c>
      <c r="G5" s="41" t="s">
        <v>197</v>
      </c>
      <c r="H5" s="216" t="s">
        <v>139</v>
      </c>
      <c r="I5" s="217" t="s">
        <v>104</v>
      </c>
      <c r="J5" s="44" t="s">
        <v>194</v>
      </c>
      <c r="K5" s="265"/>
      <c r="L5" s="261"/>
      <c r="M5" s="267"/>
      <c r="N5" s="248"/>
    </row>
    <row r="6" spans="1:54" ht="18.75" customHeight="1">
      <c r="A6" s="1317"/>
      <c r="B6" s="81" t="s">
        <v>435</v>
      </c>
      <c r="C6" s="218" t="s">
        <v>199</v>
      </c>
      <c r="D6" s="219" t="s">
        <v>104</v>
      </c>
      <c r="E6" s="12" t="s">
        <v>532</v>
      </c>
      <c r="F6" s="12" t="s">
        <v>418</v>
      </c>
      <c r="G6" s="12" t="s">
        <v>137</v>
      </c>
      <c r="H6" s="218" t="s">
        <v>139</v>
      </c>
      <c r="I6" s="219" t="s">
        <v>104</v>
      </c>
      <c r="J6" s="12" t="s">
        <v>198</v>
      </c>
      <c r="K6" s="92" t="s">
        <v>235</v>
      </c>
      <c r="L6" s="220"/>
      <c r="M6" s="268"/>
      <c r="N6" s="24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ht="42.75" customHeight="1">
      <c r="A7" s="1317"/>
      <c r="B7" s="81" t="s">
        <v>436</v>
      </c>
      <c r="C7" s="220" t="s">
        <v>334</v>
      </c>
      <c r="D7" s="221" t="s">
        <v>104</v>
      </c>
      <c r="E7" s="47" t="s">
        <v>532</v>
      </c>
      <c r="F7" s="47" t="s">
        <v>246</v>
      </c>
      <c r="G7" s="47" t="s">
        <v>282</v>
      </c>
      <c r="H7" s="218" t="s">
        <v>139</v>
      </c>
      <c r="I7" s="219" t="s">
        <v>104</v>
      </c>
      <c r="J7" s="47" t="s">
        <v>406</v>
      </c>
      <c r="K7" s="266" t="s">
        <v>179</v>
      </c>
      <c r="L7" s="220"/>
      <c r="M7" s="269"/>
      <c r="N7" s="250"/>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row>
    <row r="8" spans="1:54" ht="18.75" customHeight="1">
      <c r="A8" s="1317"/>
      <c r="B8" s="81" t="s">
        <v>437</v>
      </c>
      <c r="C8" s="218" t="s">
        <v>255</v>
      </c>
      <c r="D8" s="219" t="s">
        <v>104</v>
      </c>
      <c r="E8" s="12" t="s">
        <v>532</v>
      </c>
      <c r="F8" s="12" t="s">
        <v>418</v>
      </c>
      <c r="G8" s="12" t="s">
        <v>137</v>
      </c>
      <c r="H8" s="218" t="s">
        <v>139</v>
      </c>
      <c r="I8" s="219" t="s">
        <v>104</v>
      </c>
      <c r="J8" s="12" t="s">
        <v>200</v>
      </c>
      <c r="K8" s="12"/>
      <c r="L8" s="220"/>
      <c r="M8" s="268"/>
      <c r="N8" s="24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row>
    <row r="9" spans="1:54" ht="18.75" customHeight="1">
      <c r="A9" s="1317"/>
      <c r="B9" s="81" t="s">
        <v>438</v>
      </c>
      <c r="C9" s="218" t="s">
        <v>252</v>
      </c>
      <c r="D9" s="219" t="s">
        <v>104</v>
      </c>
      <c r="E9" s="12" t="s">
        <v>512</v>
      </c>
      <c r="F9" s="12" t="s">
        <v>418</v>
      </c>
      <c r="G9" s="12" t="s">
        <v>138</v>
      </c>
      <c r="H9" s="226" t="s">
        <v>244</v>
      </c>
      <c r="I9" s="227" t="s">
        <v>104</v>
      </c>
      <c r="J9" s="12" t="s">
        <v>201</v>
      </c>
      <c r="K9" s="12"/>
      <c r="L9" s="220"/>
      <c r="M9" s="269"/>
      <c r="N9" s="251"/>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row>
    <row r="10" spans="1:54" ht="18.75" customHeight="1">
      <c r="A10" s="1317"/>
      <c r="B10" s="179" t="s">
        <v>533</v>
      </c>
      <c r="C10" s="222" t="s">
        <v>315</v>
      </c>
      <c r="D10" s="223" t="s">
        <v>104</v>
      </c>
      <c r="E10" s="30" t="s">
        <v>512</v>
      </c>
      <c r="F10" s="12" t="s">
        <v>418</v>
      </c>
      <c r="G10" s="91" t="s">
        <v>284</v>
      </c>
      <c r="H10" s="222" t="s">
        <v>139</v>
      </c>
      <c r="I10" s="223" t="s">
        <v>104</v>
      </c>
      <c r="J10" s="53" t="s">
        <v>283</v>
      </c>
      <c r="K10" s="53"/>
      <c r="L10" s="228" t="s">
        <v>168</v>
      </c>
      <c r="M10" s="270" t="s">
        <v>163</v>
      </c>
      <c r="N10" s="252" t="s">
        <v>221</v>
      </c>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row>
    <row r="11" spans="1:54" ht="18.75" customHeight="1">
      <c r="A11" s="1323" t="s">
        <v>478</v>
      </c>
      <c r="B11" s="85" t="s">
        <v>440</v>
      </c>
      <c r="C11" s="216" t="s">
        <v>195</v>
      </c>
      <c r="D11" s="217" t="s">
        <v>104</v>
      </c>
      <c r="E11" s="44" t="s">
        <v>529</v>
      </c>
      <c r="F11" s="44" t="s">
        <v>418</v>
      </c>
      <c r="G11" s="44" t="s">
        <v>137</v>
      </c>
      <c r="H11" s="216" t="s">
        <v>139</v>
      </c>
      <c r="I11" s="217" t="s">
        <v>104</v>
      </c>
      <c r="J11" s="44" t="s">
        <v>202</v>
      </c>
      <c r="K11" s="44"/>
      <c r="L11" s="261"/>
      <c r="M11" s="267"/>
      <c r="N11" s="253"/>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1:54" ht="18.75" customHeight="1">
      <c r="A12" s="1324"/>
      <c r="B12" s="86" t="s">
        <v>530</v>
      </c>
      <c r="C12" s="222" t="s">
        <v>195</v>
      </c>
      <c r="D12" s="223" t="s">
        <v>104</v>
      </c>
      <c r="E12" s="15" t="s">
        <v>529</v>
      </c>
      <c r="F12" s="15" t="s">
        <v>321</v>
      </c>
      <c r="G12" s="15" t="s">
        <v>141</v>
      </c>
      <c r="H12" s="222" t="s">
        <v>139</v>
      </c>
      <c r="I12" s="223" t="s">
        <v>104</v>
      </c>
      <c r="J12" s="12" t="s">
        <v>203</v>
      </c>
      <c r="K12" s="30"/>
      <c r="L12" s="228"/>
      <c r="M12" s="270"/>
      <c r="N12" s="25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row>
    <row r="13" spans="1:54" ht="18.75" customHeight="1">
      <c r="A13" s="1316" t="s">
        <v>479</v>
      </c>
      <c r="B13" s="178" t="s">
        <v>442</v>
      </c>
      <c r="C13" s="224" t="s">
        <v>195</v>
      </c>
      <c r="D13" s="225" t="s">
        <v>104</v>
      </c>
      <c r="E13" s="54" t="s">
        <v>412</v>
      </c>
      <c r="F13" s="54" t="s">
        <v>287</v>
      </c>
      <c r="G13" s="54" t="s">
        <v>320</v>
      </c>
      <c r="H13" s="224" t="s">
        <v>104</v>
      </c>
      <c r="I13" s="225" t="s">
        <v>139</v>
      </c>
      <c r="J13" s="54" t="s">
        <v>204</v>
      </c>
      <c r="K13" s="56"/>
      <c r="L13" s="244" t="s">
        <v>167</v>
      </c>
      <c r="M13" s="271" t="s">
        <v>164</v>
      </c>
      <c r="N13" s="254" t="s">
        <v>222</v>
      </c>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18.75" customHeight="1">
      <c r="A14" s="1317"/>
      <c r="B14" s="81" t="s">
        <v>443</v>
      </c>
      <c r="C14" s="218" t="s">
        <v>195</v>
      </c>
      <c r="D14" s="219" t="s">
        <v>104</v>
      </c>
      <c r="E14" s="12" t="s">
        <v>285</v>
      </c>
      <c r="F14" s="12" t="s">
        <v>196</v>
      </c>
      <c r="G14" s="12" t="s">
        <v>142</v>
      </c>
      <c r="H14" s="218" t="s">
        <v>104</v>
      </c>
      <c r="I14" s="219" t="s">
        <v>139</v>
      </c>
      <c r="J14" s="12" t="s">
        <v>205</v>
      </c>
      <c r="K14" s="12"/>
      <c r="L14" s="220"/>
      <c r="M14" s="268"/>
      <c r="N14" s="255"/>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1:54" ht="18.75" customHeight="1">
      <c r="A15" s="1317"/>
      <c r="B15" s="81" t="s">
        <v>444</v>
      </c>
      <c r="C15" s="218" t="s">
        <v>195</v>
      </c>
      <c r="D15" s="219" t="s">
        <v>104</v>
      </c>
      <c r="E15" s="12" t="s">
        <v>322</v>
      </c>
      <c r="F15" s="12" t="s">
        <v>287</v>
      </c>
      <c r="G15" s="12" t="s">
        <v>320</v>
      </c>
      <c r="H15" s="218" t="s">
        <v>104</v>
      </c>
      <c r="I15" s="219" t="s">
        <v>139</v>
      </c>
      <c r="J15" s="12" t="s">
        <v>203</v>
      </c>
      <c r="K15" s="12"/>
      <c r="L15" s="220"/>
      <c r="M15" s="268"/>
      <c r="N15" s="256"/>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row>
    <row r="16" spans="1:54" s="32" customFormat="1" ht="28.5" customHeight="1">
      <c r="A16" s="1317"/>
      <c r="B16" s="179" t="s">
        <v>140</v>
      </c>
      <c r="C16" s="222" t="s">
        <v>258</v>
      </c>
      <c r="D16" s="223" t="s">
        <v>104</v>
      </c>
      <c r="E16" s="30" t="s">
        <v>512</v>
      </c>
      <c r="F16" s="30" t="s">
        <v>419</v>
      </c>
      <c r="G16" s="30" t="s">
        <v>411</v>
      </c>
      <c r="H16" s="222" t="s">
        <v>139</v>
      </c>
      <c r="I16" s="223" t="s">
        <v>139</v>
      </c>
      <c r="J16" s="30" t="s">
        <v>206</v>
      </c>
      <c r="K16" s="30"/>
      <c r="L16" s="228" t="s">
        <v>169</v>
      </c>
      <c r="M16" s="270" t="s">
        <v>163</v>
      </c>
      <c r="N16" s="252" t="s">
        <v>223</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row>
    <row r="17" spans="1:54" ht="35.25" customHeight="1">
      <c r="A17" s="1317"/>
      <c r="B17" s="179" t="s">
        <v>556</v>
      </c>
      <c r="C17" s="226" t="s">
        <v>258</v>
      </c>
      <c r="D17" s="227" t="s">
        <v>104</v>
      </c>
      <c r="E17" s="40" t="s">
        <v>512</v>
      </c>
      <c r="F17" s="40" t="s">
        <v>208</v>
      </c>
      <c r="G17" s="40" t="s">
        <v>209</v>
      </c>
      <c r="H17" s="226" t="s">
        <v>139</v>
      </c>
      <c r="I17" s="227" t="s">
        <v>139</v>
      </c>
      <c r="J17" s="40" t="s">
        <v>207</v>
      </c>
      <c r="K17" s="40"/>
      <c r="L17" s="262" t="s">
        <v>170</v>
      </c>
      <c r="M17" s="269" t="s">
        <v>163</v>
      </c>
      <c r="N17" s="257" t="s">
        <v>224</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row>
    <row r="18" spans="1:54" ht="18.75" customHeight="1">
      <c r="A18" s="1317"/>
      <c r="B18" s="81" t="s">
        <v>445</v>
      </c>
      <c r="C18" s="228" t="s">
        <v>252</v>
      </c>
      <c r="D18" s="229" t="s">
        <v>104</v>
      </c>
      <c r="E18" s="12" t="s">
        <v>512</v>
      </c>
      <c r="F18" s="12" t="s">
        <v>420</v>
      </c>
      <c r="G18" s="12" t="s">
        <v>137</v>
      </c>
      <c r="H18" s="222" t="s">
        <v>139</v>
      </c>
      <c r="I18" s="223" t="s">
        <v>139</v>
      </c>
      <c r="J18" s="47" t="s">
        <v>257</v>
      </c>
      <c r="K18" s="47"/>
      <c r="L18" s="220"/>
      <c r="M18" s="268"/>
      <c r="N18" s="256"/>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row>
    <row r="19" spans="1:54" ht="18.75" customHeight="1">
      <c r="A19" s="1317"/>
      <c r="B19" s="81" t="s">
        <v>446</v>
      </c>
      <c r="C19" s="222" t="s">
        <v>104</v>
      </c>
      <c r="D19" s="223" t="s">
        <v>104</v>
      </c>
      <c r="E19" s="12" t="s">
        <v>104</v>
      </c>
      <c r="F19" s="12" t="s">
        <v>104</v>
      </c>
      <c r="G19" s="12" t="s">
        <v>104</v>
      </c>
      <c r="H19" s="218" t="s">
        <v>104</v>
      </c>
      <c r="I19" s="219" t="s">
        <v>104</v>
      </c>
      <c r="J19" s="12" t="s">
        <v>104</v>
      </c>
      <c r="K19" s="12"/>
      <c r="L19" s="220"/>
      <c r="M19" s="268"/>
      <c r="N19" s="255"/>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row>
    <row r="20" spans="1:54" ht="18.75" customHeight="1">
      <c r="A20" s="1322"/>
      <c r="B20" s="86" t="s">
        <v>447</v>
      </c>
      <c r="C20" s="230" t="s">
        <v>255</v>
      </c>
      <c r="D20" s="231" t="s">
        <v>104</v>
      </c>
      <c r="E20" s="15" t="s">
        <v>512</v>
      </c>
      <c r="F20" s="15" t="s">
        <v>418</v>
      </c>
      <c r="G20" s="15" t="s">
        <v>137</v>
      </c>
      <c r="H20" s="230" t="s">
        <v>139</v>
      </c>
      <c r="I20" s="231" t="s">
        <v>104</v>
      </c>
      <c r="J20" s="15" t="s">
        <v>210</v>
      </c>
      <c r="K20" s="15"/>
      <c r="L20" s="263"/>
      <c r="M20" s="272"/>
      <c r="N20" s="258"/>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row>
    <row r="21" spans="1:54" ht="18.75" customHeight="1">
      <c r="A21" s="1318" t="s">
        <v>480</v>
      </c>
      <c r="B21" s="51" t="s">
        <v>448</v>
      </c>
      <c r="C21" s="232" t="s">
        <v>104</v>
      </c>
      <c r="D21" s="233" t="s">
        <v>104</v>
      </c>
      <c r="E21" s="45" t="s">
        <v>104</v>
      </c>
      <c r="F21" s="45" t="s">
        <v>104</v>
      </c>
      <c r="G21" s="45" t="s">
        <v>104</v>
      </c>
      <c r="H21" s="242" t="s">
        <v>104</v>
      </c>
      <c r="I21" s="243" t="s">
        <v>104</v>
      </c>
      <c r="J21" s="153" t="s">
        <v>104</v>
      </c>
      <c r="K21" s="153"/>
      <c r="L21" s="264"/>
      <c r="M21" s="273"/>
      <c r="N21" s="25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4" ht="18.75" customHeight="1">
      <c r="A22" s="1319"/>
      <c r="B22" s="51" t="s">
        <v>516</v>
      </c>
      <c r="C22" s="234" t="s">
        <v>104</v>
      </c>
      <c r="D22" s="235" t="s">
        <v>104</v>
      </c>
      <c r="E22" s="45" t="s">
        <v>104</v>
      </c>
      <c r="F22" s="45" t="s">
        <v>104</v>
      </c>
      <c r="G22" s="45" t="s">
        <v>104</v>
      </c>
      <c r="H22" s="242" t="s">
        <v>104</v>
      </c>
      <c r="I22" s="243" t="s">
        <v>104</v>
      </c>
      <c r="J22" s="153" t="s">
        <v>104</v>
      </c>
      <c r="K22" s="153"/>
      <c r="L22" s="264"/>
      <c r="M22" s="273"/>
      <c r="N22" s="25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row>
    <row r="23" spans="1:54" ht="42.75" customHeight="1">
      <c r="A23" s="1316" t="s">
        <v>481</v>
      </c>
      <c r="B23" s="178" t="s">
        <v>450</v>
      </c>
      <c r="C23" s="236" t="s">
        <v>256</v>
      </c>
      <c r="D23" s="237" t="s">
        <v>104</v>
      </c>
      <c r="E23" s="84" t="s">
        <v>285</v>
      </c>
      <c r="F23" s="54" t="s">
        <v>410</v>
      </c>
      <c r="G23" s="84" t="s">
        <v>282</v>
      </c>
      <c r="H23" s="224" t="s">
        <v>139</v>
      </c>
      <c r="I23" s="225" t="s">
        <v>104</v>
      </c>
      <c r="J23" s="154" t="s">
        <v>211</v>
      </c>
      <c r="K23" s="154"/>
      <c r="L23" s="244" t="s">
        <v>171</v>
      </c>
      <c r="M23" s="271" t="s">
        <v>164</v>
      </c>
      <c r="N23" s="254" t="s">
        <v>180</v>
      </c>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row>
    <row r="24" spans="1:54" ht="33.75" customHeight="1">
      <c r="A24" s="1317"/>
      <c r="B24" s="86" t="s">
        <v>451</v>
      </c>
      <c r="C24" s="238" t="s">
        <v>315</v>
      </c>
      <c r="D24" s="239" t="s">
        <v>104</v>
      </c>
      <c r="E24" s="200" t="s">
        <v>512</v>
      </c>
      <c r="F24" s="15" t="s">
        <v>418</v>
      </c>
      <c r="G24" s="15" t="s">
        <v>141</v>
      </c>
      <c r="H24" s="230" t="s">
        <v>139</v>
      </c>
      <c r="I24" s="231" t="s">
        <v>139</v>
      </c>
      <c r="J24" s="199" t="s">
        <v>288</v>
      </c>
      <c r="K24" s="199"/>
      <c r="L24" s="263" t="s">
        <v>172</v>
      </c>
      <c r="M24" s="272" t="s">
        <v>164</v>
      </c>
      <c r="N24" s="258" t="s">
        <v>181</v>
      </c>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row>
    <row r="25" spans="1:54" ht="36.75" customHeight="1">
      <c r="A25" s="1307" t="s">
        <v>145</v>
      </c>
      <c r="B25" s="201" t="s">
        <v>454</v>
      </c>
      <c r="C25" s="234" t="s">
        <v>213</v>
      </c>
      <c r="D25" s="235" t="s">
        <v>104</v>
      </c>
      <c r="E25" s="40" t="s">
        <v>512</v>
      </c>
      <c r="F25" s="40" t="s">
        <v>418</v>
      </c>
      <c r="G25" s="40" t="s">
        <v>138</v>
      </c>
      <c r="H25" s="226" t="s">
        <v>139</v>
      </c>
      <c r="I25" s="227" t="s">
        <v>104</v>
      </c>
      <c r="J25" s="198" t="s">
        <v>212</v>
      </c>
      <c r="K25" s="198"/>
      <c r="L25" s="262" t="s">
        <v>173</v>
      </c>
      <c r="M25" s="269" t="s">
        <v>165</v>
      </c>
      <c r="N25" s="257"/>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row>
    <row r="26" spans="1:54" ht="31.5" customHeight="1">
      <c r="A26" s="1307"/>
      <c r="B26" s="180" t="s">
        <v>452</v>
      </c>
      <c r="C26" s="228" t="s">
        <v>215</v>
      </c>
      <c r="D26" s="229" t="s">
        <v>104</v>
      </c>
      <c r="E26" s="30" t="s">
        <v>512</v>
      </c>
      <c r="F26" s="30" t="s">
        <v>421</v>
      </c>
      <c r="G26" s="30" t="s">
        <v>137</v>
      </c>
      <c r="H26" s="222" t="s">
        <v>139</v>
      </c>
      <c r="I26" s="223" t="s">
        <v>104</v>
      </c>
      <c r="J26" s="91" t="s">
        <v>214</v>
      </c>
      <c r="K26" s="91"/>
      <c r="L26" s="228" t="s">
        <v>171</v>
      </c>
      <c r="M26" s="270" t="s">
        <v>164</v>
      </c>
      <c r="N26" s="252" t="s">
        <v>182</v>
      </c>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spans="1:54" ht="18.75" customHeight="1">
      <c r="A27" s="1307"/>
      <c r="B27" s="180" t="s">
        <v>453</v>
      </c>
      <c r="C27" s="228" t="s">
        <v>215</v>
      </c>
      <c r="D27" s="229" t="s">
        <v>104</v>
      </c>
      <c r="E27" s="30" t="s">
        <v>512</v>
      </c>
      <c r="F27" s="30" t="s">
        <v>247</v>
      </c>
      <c r="G27" s="30" t="s">
        <v>137</v>
      </c>
      <c r="H27" s="222" t="s">
        <v>139</v>
      </c>
      <c r="I27" s="223" t="s">
        <v>104</v>
      </c>
      <c r="J27" s="91" t="s">
        <v>216</v>
      </c>
      <c r="K27" s="91"/>
      <c r="L27" s="228" t="s">
        <v>174</v>
      </c>
      <c r="M27" s="270" t="s">
        <v>164</v>
      </c>
      <c r="N27" s="252" t="s">
        <v>225</v>
      </c>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4" ht="18.75" customHeight="1">
      <c r="A28" s="1307"/>
      <c r="B28" s="82" t="s">
        <v>552</v>
      </c>
      <c r="C28" s="222" t="s">
        <v>258</v>
      </c>
      <c r="D28" s="223" t="s">
        <v>104</v>
      </c>
      <c r="E28" s="30" t="s">
        <v>512</v>
      </c>
      <c r="F28" s="30" t="s">
        <v>418</v>
      </c>
      <c r="G28" s="30" t="s">
        <v>142</v>
      </c>
      <c r="H28" s="222" t="s">
        <v>139</v>
      </c>
      <c r="I28" s="223" t="s">
        <v>104</v>
      </c>
      <c r="J28" s="30" t="s">
        <v>217</v>
      </c>
      <c r="K28" s="30"/>
      <c r="L28" s="980" t="s">
        <v>733</v>
      </c>
      <c r="M28" s="270" t="s">
        <v>163</v>
      </c>
      <c r="N28" s="252" t="s">
        <v>226</v>
      </c>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18.75" customHeight="1">
      <c r="A29" s="1307"/>
      <c r="B29" s="81" t="s">
        <v>455</v>
      </c>
      <c r="C29" s="218" t="s">
        <v>328</v>
      </c>
      <c r="D29" s="219" t="s">
        <v>104</v>
      </c>
      <c r="E29" s="12" t="s">
        <v>512</v>
      </c>
      <c r="F29" s="12" t="s">
        <v>418</v>
      </c>
      <c r="G29" s="12" t="s">
        <v>138</v>
      </c>
      <c r="H29" s="218" t="s">
        <v>104</v>
      </c>
      <c r="I29" s="219" t="s">
        <v>139</v>
      </c>
      <c r="J29" s="12" t="s">
        <v>218</v>
      </c>
      <c r="K29" s="12"/>
      <c r="L29" s="220"/>
      <c r="M29" s="268"/>
      <c r="N29" s="256"/>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row>
    <row r="30" spans="1:54" ht="18.75" customHeight="1">
      <c r="A30" s="1307"/>
      <c r="B30" s="179" t="s">
        <v>553</v>
      </c>
      <c r="C30" s="222" t="s">
        <v>258</v>
      </c>
      <c r="D30" s="223" t="s">
        <v>104</v>
      </c>
      <c r="E30" s="30" t="s">
        <v>512</v>
      </c>
      <c r="F30" s="30" t="s">
        <v>418</v>
      </c>
      <c r="G30" s="30" t="s">
        <v>137</v>
      </c>
      <c r="H30" s="222" t="s">
        <v>139</v>
      </c>
      <c r="I30" s="223" t="s">
        <v>104</v>
      </c>
      <c r="J30" s="30" t="s">
        <v>219</v>
      </c>
      <c r="K30" s="30"/>
      <c r="L30" s="228" t="s">
        <v>170</v>
      </c>
      <c r="M30" s="270" t="s">
        <v>163</v>
      </c>
      <c r="N30" s="252" t="s">
        <v>227</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row>
    <row r="31" spans="1:14" ht="27.75" customHeight="1">
      <c r="A31" s="1320" t="s">
        <v>422</v>
      </c>
      <c r="B31" s="982" t="s">
        <v>457</v>
      </c>
      <c r="C31" s="216" t="s">
        <v>258</v>
      </c>
      <c r="D31" s="217" t="s">
        <v>104</v>
      </c>
      <c r="E31" s="44" t="s">
        <v>512</v>
      </c>
      <c r="F31" s="44" t="s">
        <v>418</v>
      </c>
      <c r="G31" s="12" t="s">
        <v>137</v>
      </c>
      <c r="H31" s="216" t="s">
        <v>139</v>
      </c>
      <c r="I31" s="217" t="s">
        <v>104</v>
      </c>
      <c r="J31" s="44" t="s">
        <v>220</v>
      </c>
      <c r="K31" s="44"/>
      <c r="L31" s="261" t="s">
        <v>170</v>
      </c>
      <c r="M31" s="267" t="s">
        <v>163</v>
      </c>
      <c r="N31" s="253" t="s">
        <v>228</v>
      </c>
    </row>
    <row r="32" spans="1:14" ht="27.75" customHeight="1">
      <c r="A32" s="1321"/>
      <c r="B32" s="981" t="s">
        <v>456</v>
      </c>
      <c r="C32" s="218" t="s">
        <v>258</v>
      </c>
      <c r="D32" s="219" t="s">
        <v>104</v>
      </c>
      <c r="E32" s="12" t="s">
        <v>512</v>
      </c>
      <c r="F32" s="12" t="s">
        <v>248</v>
      </c>
      <c r="G32" s="12" t="s">
        <v>141</v>
      </c>
      <c r="H32" s="218" t="s">
        <v>139</v>
      </c>
      <c r="I32" s="219" t="s">
        <v>104</v>
      </c>
      <c r="J32" s="12" t="s">
        <v>236</v>
      </c>
      <c r="K32" s="12"/>
      <c r="L32" s="220" t="s">
        <v>170</v>
      </c>
      <c r="M32" s="268" t="s">
        <v>163</v>
      </c>
      <c r="N32" s="256" t="s">
        <v>183</v>
      </c>
    </row>
    <row r="33" spans="1:14" ht="27.75" customHeight="1">
      <c r="A33" s="1321"/>
      <c r="B33" s="981" t="s">
        <v>458</v>
      </c>
      <c r="C33" s="218" t="s">
        <v>258</v>
      </c>
      <c r="D33" s="219" t="s">
        <v>104</v>
      </c>
      <c r="E33" s="12" t="s">
        <v>512</v>
      </c>
      <c r="F33" s="12" t="s">
        <v>286</v>
      </c>
      <c r="G33" s="12" t="s">
        <v>281</v>
      </c>
      <c r="H33" s="220" t="s">
        <v>139</v>
      </c>
      <c r="I33" s="221" t="s">
        <v>104</v>
      </c>
      <c r="J33" s="12" t="s">
        <v>237</v>
      </c>
      <c r="K33" s="12"/>
      <c r="L33" s="220" t="s">
        <v>170</v>
      </c>
      <c r="M33" s="268" t="s">
        <v>163</v>
      </c>
      <c r="N33" s="256" t="s">
        <v>184</v>
      </c>
    </row>
    <row r="34" spans="1:14" ht="27.75" customHeight="1">
      <c r="A34" s="1321"/>
      <c r="B34" s="81" t="s">
        <v>459</v>
      </c>
      <c r="C34" s="218" t="s">
        <v>239</v>
      </c>
      <c r="D34" s="219" t="s">
        <v>104</v>
      </c>
      <c r="E34" s="12" t="s">
        <v>512</v>
      </c>
      <c r="F34" s="12" t="s">
        <v>249</v>
      </c>
      <c r="G34" s="12" t="s">
        <v>141</v>
      </c>
      <c r="H34" s="218" t="s">
        <v>139</v>
      </c>
      <c r="I34" s="219" t="s">
        <v>104</v>
      </c>
      <c r="J34" s="12" t="s">
        <v>238</v>
      </c>
      <c r="K34" s="12"/>
      <c r="L34" s="220" t="s">
        <v>175</v>
      </c>
      <c r="M34" s="268" t="s">
        <v>164</v>
      </c>
      <c r="N34" s="256" t="s">
        <v>229</v>
      </c>
    </row>
    <row r="35" spans="1:14" ht="27.75" customHeight="1">
      <c r="A35" s="1321"/>
      <c r="B35" s="981" t="s">
        <v>536</v>
      </c>
      <c r="C35" s="218" t="s">
        <v>258</v>
      </c>
      <c r="D35" s="219" t="s">
        <v>104</v>
      </c>
      <c r="E35" s="12" t="s">
        <v>512</v>
      </c>
      <c r="F35" s="12" t="s">
        <v>418</v>
      </c>
      <c r="G35" s="12" t="s">
        <v>241</v>
      </c>
      <c r="H35" s="218" t="s">
        <v>139</v>
      </c>
      <c r="I35" s="219" t="s">
        <v>104</v>
      </c>
      <c r="J35" s="12" t="s">
        <v>240</v>
      </c>
      <c r="K35" s="12"/>
      <c r="L35" s="220" t="s">
        <v>169</v>
      </c>
      <c r="M35" s="268" t="s">
        <v>163</v>
      </c>
      <c r="N35" s="256" t="s">
        <v>230</v>
      </c>
    </row>
    <row r="36" spans="1:14" ht="27.75" customHeight="1">
      <c r="A36" s="1321"/>
      <c r="B36" s="981" t="s">
        <v>541</v>
      </c>
      <c r="C36" s="218" t="s">
        <v>258</v>
      </c>
      <c r="D36" s="219" t="s">
        <v>104</v>
      </c>
      <c r="E36" s="12" t="s">
        <v>512</v>
      </c>
      <c r="F36" s="12" t="s">
        <v>418</v>
      </c>
      <c r="G36" s="12" t="s">
        <v>241</v>
      </c>
      <c r="H36" s="218" t="s">
        <v>139</v>
      </c>
      <c r="I36" s="219" t="s">
        <v>104</v>
      </c>
      <c r="J36" s="12" t="s">
        <v>240</v>
      </c>
      <c r="K36" s="12"/>
      <c r="L36" s="220" t="s">
        <v>170</v>
      </c>
      <c r="M36" s="268" t="s">
        <v>163</v>
      </c>
      <c r="N36" s="256" t="s">
        <v>231</v>
      </c>
    </row>
    <row r="37" spans="1:14" ht="27.75" customHeight="1">
      <c r="A37" s="1321"/>
      <c r="B37" s="86" t="s">
        <v>511</v>
      </c>
      <c r="C37" s="230" t="s">
        <v>243</v>
      </c>
      <c r="D37" s="231" t="s">
        <v>104</v>
      </c>
      <c r="E37" s="15" t="s">
        <v>512</v>
      </c>
      <c r="F37" s="15" t="s">
        <v>418</v>
      </c>
      <c r="G37" s="15" t="s">
        <v>241</v>
      </c>
      <c r="H37" s="230" t="s">
        <v>139</v>
      </c>
      <c r="I37" s="231" t="s">
        <v>104</v>
      </c>
      <c r="J37" s="15" t="s">
        <v>242</v>
      </c>
      <c r="K37" s="15"/>
      <c r="L37" s="263"/>
      <c r="M37" s="272"/>
      <c r="N37" s="258"/>
    </row>
    <row r="38" spans="1:14" ht="48" customHeight="1">
      <c r="A38" s="1305" t="s">
        <v>460</v>
      </c>
      <c r="B38" s="1306"/>
      <c r="C38" s="224" t="s">
        <v>104</v>
      </c>
      <c r="D38" s="225" t="s">
        <v>104</v>
      </c>
      <c r="E38" s="84" t="s">
        <v>104</v>
      </c>
      <c r="F38" s="84" t="s">
        <v>104</v>
      </c>
      <c r="G38" s="84" t="s">
        <v>104</v>
      </c>
      <c r="H38" s="244" t="s">
        <v>104</v>
      </c>
      <c r="I38" s="245" t="s">
        <v>104</v>
      </c>
      <c r="J38" s="54" t="s">
        <v>104</v>
      </c>
      <c r="K38" s="57"/>
      <c r="L38" s="244" t="s">
        <v>176</v>
      </c>
      <c r="M38" s="271" t="s">
        <v>166</v>
      </c>
      <c r="N38" s="254"/>
    </row>
    <row r="39" spans="1:14" ht="47.25" customHeight="1">
      <c r="A39" s="1305" t="s">
        <v>30</v>
      </c>
      <c r="B39" s="1306"/>
      <c r="C39" s="240" t="s">
        <v>315</v>
      </c>
      <c r="D39" s="241" t="s">
        <v>104</v>
      </c>
      <c r="E39" s="44" t="s">
        <v>512</v>
      </c>
      <c r="F39" s="44" t="s">
        <v>246</v>
      </c>
      <c r="G39" s="44" t="s">
        <v>423</v>
      </c>
      <c r="H39" s="240" t="s">
        <v>139</v>
      </c>
      <c r="I39" s="241" t="s">
        <v>139</v>
      </c>
      <c r="J39" s="41" t="s">
        <v>291</v>
      </c>
      <c r="K39" s="212" t="s">
        <v>162</v>
      </c>
      <c r="L39" s="240" t="s">
        <v>167</v>
      </c>
      <c r="M39" s="246" t="s">
        <v>164</v>
      </c>
      <c r="N39" s="260" t="s">
        <v>232</v>
      </c>
    </row>
    <row r="40" spans="1:14" s="61" customFormat="1" ht="16.5" customHeight="1">
      <c r="A40" s="1303" t="s">
        <v>549</v>
      </c>
      <c r="B40" s="1304"/>
      <c r="C40" s="283">
        <f>COUNTIF(C5:C39,"○")</f>
        <v>31</v>
      </c>
      <c r="D40" s="10">
        <v>0</v>
      </c>
      <c r="E40" s="21" t="s">
        <v>104</v>
      </c>
      <c r="F40" s="21" t="s">
        <v>104</v>
      </c>
      <c r="G40" s="21" t="s">
        <v>104</v>
      </c>
      <c r="H40" s="283">
        <f>COUNTIF(H5:H39,"○")</f>
        <v>26</v>
      </c>
      <c r="I40" s="247">
        <f>COUNTIF(I5:I39,"○")</f>
        <v>9</v>
      </c>
      <c r="J40" s="21" t="s">
        <v>104</v>
      </c>
      <c r="K40" s="211" t="s">
        <v>104</v>
      </c>
      <c r="L40" s="283" t="s">
        <v>104</v>
      </c>
      <c r="M40" s="284" t="s">
        <v>104</v>
      </c>
      <c r="N40" s="241" t="s">
        <v>104</v>
      </c>
    </row>
    <row r="41" spans="1:14" ht="16.5" customHeight="1">
      <c r="A41" s="9" t="s">
        <v>191</v>
      </c>
      <c r="B41" s="55"/>
      <c r="C41" s="59"/>
      <c r="D41" s="59"/>
      <c r="E41" s="59"/>
      <c r="F41" s="48"/>
      <c r="G41" s="48"/>
      <c r="H41" s="59"/>
      <c r="I41" s="59"/>
      <c r="J41" s="59"/>
      <c r="K41" s="59"/>
      <c r="L41" s="59"/>
      <c r="M41" s="59"/>
      <c r="N41" s="48"/>
    </row>
    <row r="42" spans="1:14" s="977" customFormat="1" ht="16.5" customHeight="1">
      <c r="A42" s="978" t="s">
        <v>727</v>
      </c>
      <c r="B42" s="979"/>
      <c r="C42" s="975"/>
      <c r="D42" s="975"/>
      <c r="E42" s="975"/>
      <c r="F42" s="976"/>
      <c r="G42" s="976"/>
      <c r="H42" s="975"/>
      <c r="I42" s="975"/>
      <c r="J42" s="975"/>
      <c r="K42" s="975"/>
      <c r="L42" s="975"/>
      <c r="M42" s="975"/>
      <c r="N42" s="976"/>
    </row>
    <row r="43" spans="1:14" ht="16.5" customHeight="1">
      <c r="A43" s="9" t="s">
        <v>190</v>
      </c>
      <c r="B43" s="55"/>
      <c r="C43" s="59"/>
      <c r="D43" s="59"/>
      <c r="E43" s="59"/>
      <c r="F43" s="48"/>
      <c r="G43" s="48"/>
      <c r="H43" s="59"/>
      <c r="I43" s="59"/>
      <c r="J43" s="59"/>
      <c r="K43" s="59"/>
      <c r="L43" s="59"/>
      <c r="M43" s="59"/>
      <c r="N43" s="48"/>
    </row>
    <row r="44" spans="1:14" ht="16.5" customHeight="1">
      <c r="A44" s="17" t="s">
        <v>716</v>
      </c>
      <c r="B44" s="35"/>
      <c r="F44" s="50"/>
      <c r="G44" s="50"/>
      <c r="N44" s="50"/>
    </row>
    <row r="45" spans="2:14" ht="19.5" customHeight="1">
      <c r="B45" s="35"/>
      <c r="F45" s="50"/>
      <c r="G45" s="50"/>
      <c r="N45" s="50"/>
    </row>
    <row r="46" spans="1:14" s="32" customFormat="1" ht="26.25" customHeight="1">
      <c r="A46" s="274" t="s">
        <v>186</v>
      </c>
      <c r="B46" s="210"/>
      <c r="C46" s="210"/>
      <c r="D46" s="210"/>
      <c r="E46" s="210"/>
      <c r="F46" s="210"/>
      <c r="G46" s="210"/>
      <c r="H46" s="213"/>
      <c r="I46" s="213"/>
      <c r="J46" s="210"/>
      <c r="K46" s="210"/>
      <c r="L46" s="213"/>
      <c r="M46" s="213"/>
      <c r="N46" s="210"/>
    </row>
    <row r="47" spans="1:14" s="67" customFormat="1" ht="27.75" customHeight="1">
      <c r="A47" s="1308" t="s">
        <v>550</v>
      </c>
      <c r="B47" s="1309"/>
      <c r="C47" s="1312" t="s">
        <v>495</v>
      </c>
      <c r="D47" s="1313"/>
      <c r="E47" s="1314" t="s">
        <v>496</v>
      </c>
      <c r="F47" s="1314" t="s">
        <v>136</v>
      </c>
      <c r="G47" s="1297" t="s">
        <v>735</v>
      </c>
      <c r="H47" s="1293" t="s">
        <v>738</v>
      </c>
      <c r="I47" s="1294"/>
      <c r="J47" s="1295" t="s">
        <v>233</v>
      </c>
      <c r="K47" s="1297" t="s">
        <v>737</v>
      </c>
      <c r="L47" s="1299" t="s">
        <v>86</v>
      </c>
      <c r="M47" s="1300"/>
      <c r="N47" s="1301"/>
    </row>
    <row r="48" spans="1:14" s="67" customFormat="1" ht="27.75" customHeight="1">
      <c r="A48" s="1310"/>
      <c r="B48" s="1311"/>
      <c r="C48" s="214" t="s">
        <v>245</v>
      </c>
      <c r="D48" s="215" t="s">
        <v>489</v>
      </c>
      <c r="E48" s="1315"/>
      <c r="F48" s="1315"/>
      <c r="G48" s="1302"/>
      <c r="H48" s="992" t="s">
        <v>739</v>
      </c>
      <c r="I48" s="993" t="s">
        <v>736</v>
      </c>
      <c r="J48" s="1296"/>
      <c r="K48" s="1298"/>
      <c r="L48" s="240" t="s">
        <v>177</v>
      </c>
      <c r="M48" s="246" t="s">
        <v>178</v>
      </c>
      <c r="N48" s="247" t="s">
        <v>234</v>
      </c>
    </row>
    <row r="49" spans="1:14" ht="42" customHeight="1">
      <c r="A49" s="947" t="s">
        <v>542</v>
      </c>
      <c r="B49" s="275" t="s">
        <v>454</v>
      </c>
      <c r="C49" s="276" t="s">
        <v>213</v>
      </c>
      <c r="D49" s="277" t="s">
        <v>104</v>
      </c>
      <c r="E49" s="38" t="s">
        <v>289</v>
      </c>
      <c r="F49" s="38" t="s">
        <v>418</v>
      </c>
      <c r="G49" s="38" t="s">
        <v>290</v>
      </c>
      <c r="H49" s="278" t="s">
        <v>104</v>
      </c>
      <c r="I49" s="279" t="s">
        <v>193</v>
      </c>
      <c r="J49" s="280" t="s">
        <v>307</v>
      </c>
      <c r="K49" s="280" t="s">
        <v>192</v>
      </c>
      <c r="L49" s="281" t="s">
        <v>173</v>
      </c>
      <c r="M49" s="144" t="s">
        <v>165</v>
      </c>
      <c r="N49" s="282"/>
    </row>
    <row r="50" spans="1:14" ht="17.25" customHeight="1">
      <c r="A50" s="9" t="s">
        <v>191</v>
      </c>
      <c r="B50" s="55"/>
      <c r="C50" s="59"/>
      <c r="D50" s="59"/>
      <c r="E50" s="59"/>
      <c r="F50" s="48"/>
      <c r="G50" s="48"/>
      <c r="H50" s="59"/>
      <c r="I50" s="59"/>
      <c r="J50" s="59"/>
      <c r="K50" s="59"/>
      <c r="L50" s="59"/>
      <c r="M50" s="59"/>
      <c r="N50" s="48"/>
    </row>
    <row r="51" spans="1:14" ht="17.25" customHeight="1">
      <c r="A51" s="9"/>
      <c r="B51" s="55"/>
      <c r="C51" s="59"/>
      <c r="D51" s="59"/>
      <c r="E51" s="59"/>
      <c r="F51" s="48"/>
      <c r="G51" s="48"/>
      <c r="H51" s="59"/>
      <c r="I51" s="59"/>
      <c r="J51" s="59"/>
      <c r="K51" s="59"/>
      <c r="L51" s="59"/>
      <c r="M51" s="59"/>
      <c r="N51" s="48"/>
    </row>
    <row r="52" spans="1:14" ht="17.25" customHeight="1">
      <c r="A52" s="17" t="s">
        <v>717</v>
      </c>
      <c r="B52" s="35"/>
      <c r="F52" s="50"/>
      <c r="G52" s="50"/>
      <c r="N52" s="50"/>
    </row>
    <row r="53" spans="1:11" ht="13.5">
      <c r="A53" s="18"/>
      <c r="C53" s="58"/>
      <c r="D53" s="58"/>
      <c r="J53" s="58"/>
      <c r="K53" s="58"/>
    </row>
  </sheetData>
  <sheetProtection/>
  <mergeCells count="28">
    <mergeCell ref="E3:E4"/>
    <mergeCell ref="F3:F4"/>
    <mergeCell ref="H3:I3"/>
    <mergeCell ref="K3:K4"/>
    <mergeCell ref="J3:J4"/>
    <mergeCell ref="A23:A24"/>
    <mergeCell ref="A21:A22"/>
    <mergeCell ref="A31:A37"/>
    <mergeCell ref="L3:N3"/>
    <mergeCell ref="A5:A10"/>
    <mergeCell ref="A13:A20"/>
    <mergeCell ref="A11:A12"/>
    <mergeCell ref="C3:D3"/>
    <mergeCell ref="G3:G4"/>
    <mergeCell ref="A3:B4"/>
    <mergeCell ref="G47:G48"/>
    <mergeCell ref="A40:B40"/>
    <mergeCell ref="A39:B39"/>
    <mergeCell ref="A25:A30"/>
    <mergeCell ref="A47:B48"/>
    <mergeCell ref="C47:D47"/>
    <mergeCell ref="E47:E48"/>
    <mergeCell ref="F47:F48"/>
    <mergeCell ref="A38:B38"/>
    <mergeCell ref="H47:I47"/>
    <mergeCell ref="J47:J48"/>
    <mergeCell ref="K47:K48"/>
    <mergeCell ref="L47:N47"/>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63" r:id="rId1"/>
  <headerFooter alignWithMargins="0">
    <oddFooter>&amp;C&amp;14－5－</oddFooter>
  </headerFooter>
</worksheet>
</file>

<file path=xl/worksheets/sheet4.xml><?xml version="1.0" encoding="utf-8"?>
<worksheet xmlns="http://schemas.openxmlformats.org/spreadsheetml/2006/main" xmlns:r="http://schemas.openxmlformats.org/officeDocument/2006/relationships">
  <sheetPr>
    <tabColor indexed="45"/>
  </sheetPr>
  <dimension ref="A1:BH49"/>
  <sheetViews>
    <sheetView zoomScale="75" zoomScaleNormal="75" zoomScaleSheetLayoutView="75" zoomScalePageLayoutView="0" workbookViewId="0" topLeftCell="A1">
      <selection activeCell="I1" sqref="I1"/>
    </sheetView>
  </sheetViews>
  <sheetFormatPr defaultColWidth="9.00390625" defaultRowHeight="13.5"/>
  <cols>
    <col min="1" max="1" width="3.25390625" style="17" customWidth="1"/>
    <col min="2" max="2" width="8.375" style="17" customWidth="1"/>
    <col min="3" max="7" width="3.125" style="17" customWidth="1"/>
    <col min="8" max="9" width="3.50390625" style="17" customWidth="1"/>
    <col min="10" max="12" width="3.125" style="17" customWidth="1"/>
    <col min="13" max="13" width="4.75390625" style="17" customWidth="1"/>
    <col min="14" max="14" width="7.875" style="17" customWidth="1"/>
    <col min="15" max="15" width="4.75390625" style="17" customWidth="1"/>
    <col min="16" max="16" width="8.00390625" style="17" customWidth="1"/>
    <col min="17" max="17" width="4.00390625" style="17" customWidth="1"/>
    <col min="18" max="18" width="7.875" style="17" customWidth="1"/>
    <col min="19" max="19" width="4.00390625" style="17" customWidth="1"/>
    <col min="20" max="20" width="7.25390625" style="17" customWidth="1"/>
    <col min="21" max="21" width="4.00390625" style="17" customWidth="1"/>
    <col min="22" max="22" width="7.125" style="17" customWidth="1"/>
    <col min="23" max="23" width="5.25390625" style="17" customWidth="1"/>
    <col min="24" max="24" width="8.00390625" style="9" customWidth="1"/>
    <col min="26" max="26" width="64.50390625" style="9" customWidth="1"/>
    <col min="27" max="53" width="9.00390625" style="9" customWidth="1"/>
    <col min="54" max="16384" width="9.00390625" style="17" customWidth="1"/>
  </cols>
  <sheetData>
    <row r="1" spans="1:24" ht="24.75" customHeight="1">
      <c r="A1" s="949" t="s">
        <v>674</v>
      </c>
      <c r="B1" s="285"/>
      <c r="D1" s="285"/>
      <c r="E1" s="285"/>
      <c r="F1" s="285"/>
      <c r="G1" s="285"/>
      <c r="H1" s="285"/>
      <c r="I1" s="285"/>
      <c r="J1" s="285"/>
      <c r="K1" s="285"/>
      <c r="L1" s="285"/>
      <c r="M1" s="285"/>
      <c r="N1" s="285"/>
      <c r="O1" s="285"/>
      <c r="P1" s="285"/>
      <c r="Q1" s="285"/>
      <c r="R1" s="285"/>
      <c r="S1" s="285"/>
      <c r="T1" s="285"/>
      <c r="U1" s="285"/>
      <c r="V1" s="285"/>
      <c r="W1" s="285"/>
      <c r="X1" s="285"/>
    </row>
    <row r="2" spans="1:24" ht="14.25" customHeight="1">
      <c r="A2" s="290"/>
      <c r="B2" s="76"/>
      <c r="C2" s="286"/>
      <c r="D2" s="286"/>
      <c r="E2" s="286"/>
      <c r="F2" s="286"/>
      <c r="G2" s="286"/>
      <c r="H2" s="76"/>
      <c r="I2" s="76"/>
      <c r="J2" s="76"/>
      <c r="K2" s="76"/>
      <c r="L2" s="76"/>
      <c r="M2" s="76"/>
      <c r="N2" s="76"/>
      <c r="O2" s="76"/>
      <c r="P2" s="76"/>
      <c r="Q2" s="76"/>
      <c r="R2" s="76"/>
      <c r="S2" s="76"/>
      <c r="T2" s="76"/>
      <c r="U2" s="76"/>
      <c r="V2" s="76"/>
      <c r="W2" s="76"/>
      <c r="X2" s="76"/>
    </row>
    <row r="3" spans="1:24" ht="19.5" customHeight="1">
      <c r="A3" s="1308" t="s">
        <v>550</v>
      </c>
      <c r="B3" s="1333"/>
      <c r="C3" s="1312" t="s">
        <v>92</v>
      </c>
      <c r="D3" s="1347"/>
      <c r="E3" s="1347"/>
      <c r="F3" s="1347"/>
      <c r="G3" s="1313"/>
      <c r="H3" s="1344" t="s">
        <v>551</v>
      </c>
      <c r="I3" s="1341" t="s">
        <v>93</v>
      </c>
      <c r="J3" s="1342"/>
      <c r="K3" s="1342"/>
      <c r="L3" s="1343"/>
      <c r="M3" s="1330" t="s">
        <v>499</v>
      </c>
      <c r="N3" s="1331"/>
      <c r="O3" s="1331"/>
      <c r="P3" s="1331"/>
      <c r="Q3" s="1331"/>
      <c r="R3" s="1331"/>
      <c r="S3" s="1331"/>
      <c r="T3" s="1331"/>
      <c r="U3" s="1331"/>
      <c r="V3" s="1331"/>
      <c r="W3" s="1331"/>
      <c r="X3" s="1332"/>
    </row>
    <row r="4" spans="1:30" ht="15" customHeight="1">
      <c r="A4" s="1334"/>
      <c r="B4" s="1335"/>
      <c r="C4" s="1362" t="s">
        <v>85</v>
      </c>
      <c r="D4" s="1361" t="s">
        <v>538</v>
      </c>
      <c r="E4" s="1360" t="s">
        <v>497</v>
      </c>
      <c r="F4" s="1360" t="s">
        <v>498</v>
      </c>
      <c r="G4" s="1350" t="s">
        <v>489</v>
      </c>
      <c r="H4" s="1345"/>
      <c r="I4" s="1358" t="s">
        <v>156</v>
      </c>
      <c r="J4" s="1356" t="s">
        <v>157</v>
      </c>
      <c r="K4" s="1356" t="s">
        <v>158</v>
      </c>
      <c r="L4" s="1348" t="s">
        <v>489</v>
      </c>
      <c r="M4" s="1352" t="s">
        <v>539</v>
      </c>
      <c r="N4" s="1354"/>
      <c r="O4" s="1352" t="s">
        <v>538</v>
      </c>
      <c r="P4" s="1354"/>
      <c r="Q4" s="1352" t="s">
        <v>497</v>
      </c>
      <c r="R4" s="1354"/>
      <c r="S4" s="1352" t="s">
        <v>498</v>
      </c>
      <c r="T4" s="1355"/>
      <c r="U4" s="1352" t="s">
        <v>71</v>
      </c>
      <c r="V4" s="1353"/>
      <c r="W4" s="1352" t="s">
        <v>31</v>
      </c>
      <c r="X4" s="1354"/>
      <c r="Z4" s="33"/>
      <c r="AA4" s="1351"/>
      <c r="AB4" s="1351"/>
      <c r="AC4" s="33"/>
      <c r="AD4" s="33"/>
    </row>
    <row r="5" spans="1:60" ht="77.25" customHeight="1">
      <c r="A5" s="1336"/>
      <c r="B5" s="1337"/>
      <c r="C5" s="1363"/>
      <c r="D5" s="1357"/>
      <c r="E5" s="1357"/>
      <c r="F5" s="1357"/>
      <c r="G5" s="1349"/>
      <c r="H5" s="1346"/>
      <c r="I5" s="1359"/>
      <c r="J5" s="1357"/>
      <c r="K5" s="1357"/>
      <c r="L5" s="1349"/>
      <c r="M5" s="359" t="s">
        <v>502</v>
      </c>
      <c r="N5" s="360" t="s">
        <v>503</v>
      </c>
      <c r="O5" s="359" t="s">
        <v>502</v>
      </c>
      <c r="P5" s="360" t="s">
        <v>503</v>
      </c>
      <c r="Q5" s="359" t="s">
        <v>502</v>
      </c>
      <c r="R5" s="360" t="s">
        <v>503</v>
      </c>
      <c r="S5" s="359" t="s">
        <v>502</v>
      </c>
      <c r="T5" s="360" t="s">
        <v>503</v>
      </c>
      <c r="U5" s="359" t="s">
        <v>502</v>
      </c>
      <c r="V5" s="360" t="s">
        <v>503</v>
      </c>
      <c r="W5" s="359" t="s">
        <v>502</v>
      </c>
      <c r="X5" s="360" t="s">
        <v>503</v>
      </c>
      <c r="Z5" s="102"/>
      <c r="AA5" s="102"/>
      <c r="AB5" s="102"/>
      <c r="AC5" s="102"/>
      <c r="AD5" s="102"/>
      <c r="AE5" s="11"/>
      <c r="AF5" s="11"/>
      <c r="AG5" s="11"/>
      <c r="AH5" s="11"/>
      <c r="AI5" s="11"/>
      <c r="AJ5" s="11"/>
      <c r="AK5" s="11"/>
      <c r="AL5" s="11"/>
      <c r="AM5" s="11"/>
      <c r="AN5" s="11"/>
      <c r="AO5" s="11"/>
      <c r="AP5" s="11"/>
      <c r="AQ5" s="11"/>
      <c r="AR5" s="11"/>
      <c r="AS5" s="11"/>
      <c r="AT5" s="11"/>
      <c r="AU5" s="11"/>
      <c r="AV5" s="11"/>
      <c r="AW5" s="11"/>
      <c r="AX5" s="11"/>
      <c r="AY5" s="11"/>
      <c r="AZ5" s="11"/>
      <c r="BA5" s="11"/>
      <c r="BB5" s="19"/>
      <c r="BC5" s="19"/>
      <c r="BD5" s="19"/>
      <c r="BE5" s="19"/>
      <c r="BF5" s="19"/>
      <c r="BG5" s="19"/>
      <c r="BH5" s="19"/>
    </row>
    <row r="6" spans="1:59" ht="21.75" customHeight="1">
      <c r="A6" s="1316" t="s">
        <v>426</v>
      </c>
      <c r="B6" s="127" t="s">
        <v>434</v>
      </c>
      <c r="C6" s="293" t="s">
        <v>139</v>
      </c>
      <c r="D6" s="294" t="s">
        <v>139</v>
      </c>
      <c r="E6" s="295"/>
      <c r="F6" s="295"/>
      <c r="G6" s="296"/>
      <c r="H6" s="20" t="s">
        <v>139</v>
      </c>
      <c r="I6" s="297" t="s">
        <v>139</v>
      </c>
      <c r="J6" s="298"/>
      <c r="K6" s="298"/>
      <c r="L6" s="243"/>
      <c r="M6" s="361">
        <v>4</v>
      </c>
      <c r="N6" s="376" t="s">
        <v>292</v>
      </c>
      <c r="O6" s="370">
        <v>1</v>
      </c>
      <c r="P6" s="376" t="s">
        <v>292</v>
      </c>
      <c r="Q6" s="398"/>
      <c r="R6" s="399"/>
      <c r="S6" s="398"/>
      <c r="T6" s="399"/>
      <c r="U6" s="398"/>
      <c r="V6" s="399"/>
      <c r="W6" s="402">
        <f aca="true" t="shared" si="0" ref="W6:W40">SUM(M6,O6,Q6,S6,U6)</f>
        <v>5</v>
      </c>
      <c r="X6" s="376" t="s">
        <v>292</v>
      </c>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9"/>
      <c r="BB6" s="19"/>
      <c r="BC6" s="19"/>
      <c r="BD6" s="19"/>
      <c r="BE6" s="19"/>
      <c r="BF6" s="19"/>
      <c r="BG6" s="19"/>
    </row>
    <row r="7" spans="1:59" ht="21.75" customHeight="1">
      <c r="A7" s="1317"/>
      <c r="B7" s="126" t="s">
        <v>428</v>
      </c>
      <c r="C7" s="299"/>
      <c r="D7" s="300"/>
      <c r="E7" s="300"/>
      <c r="F7" s="300"/>
      <c r="G7" s="301"/>
      <c r="H7" s="94"/>
      <c r="I7" s="302"/>
      <c r="J7" s="303"/>
      <c r="K7" s="303"/>
      <c r="L7" s="219"/>
      <c r="M7" s="362"/>
      <c r="N7" s="363"/>
      <c r="O7" s="362"/>
      <c r="P7" s="390"/>
      <c r="Q7" s="400"/>
      <c r="R7" s="401"/>
      <c r="S7" s="400"/>
      <c r="T7" s="401"/>
      <c r="U7" s="400"/>
      <c r="V7" s="401"/>
      <c r="W7" s="403">
        <f t="shared" si="0"/>
        <v>0</v>
      </c>
      <c r="X7" s="390">
        <f aca="true" t="shared" si="1" ref="X7:X40">SUM(N7,P7,R7,T7,V7)</f>
        <v>0</v>
      </c>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9"/>
      <c r="BB7" s="19"/>
      <c r="BC7" s="19"/>
      <c r="BD7" s="19"/>
      <c r="BE7" s="19"/>
      <c r="BF7" s="19"/>
      <c r="BG7" s="19"/>
    </row>
    <row r="8" spans="1:59" ht="21.75" customHeight="1">
      <c r="A8" s="1317"/>
      <c r="B8" s="126" t="s">
        <v>436</v>
      </c>
      <c r="C8" s="299" t="s">
        <v>139</v>
      </c>
      <c r="D8" s="300" t="s">
        <v>139</v>
      </c>
      <c r="E8" s="300"/>
      <c r="F8" s="300"/>
      <c r="G8" s="301"/>
      <c r="H8" s="94" t="s">
        <v>139</v>
      </c>
      <c r="I8" s="302" t="s">
        <v>139</v>
      </c>
      <c r="J8" s="303"/>
      <c r="K8" s="303"/>
      <c r="L8" s="219"/>
      <c r="M8" s="364">
        <v>1</v>
      </c>
      <c r="N8" s="365">
        <v>23</v>
      </c>
      <c r="O8" s="364">
        <v>1</v>
      </c>
      <c r="P8" s="365">
        <v>93</v>
      </c>
      <c r="Q8" s="364"/>
      <c r="R8" s="365"/>
      <c r="S8" s="364"/>
      <c r="T8" s="365"/>
      <c r="U8" s="364"/>
      <c r="V8" s="365"/>
      <c r="W8" s="403">
        <f t="shared" si="0"/>
        <v>2</v>
      </c>
      <c r="X8" s="390">
        <f t="shared" si="1"/>
        <v>116</v>
      </c>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9"/>
      <c r="BB8" s="19"/>
      <c r="BC8" s="19"/>
      <c r="BD8" s="19"/>
      <c r="BE8" s="19"/>
      <c r="BF8" s="19"/>
      <c r="BG8" s="19"/>
    </row>
    <row r="9" spans="1:59" ht="21.75" customHeight="1">
      <c r="A9" s="1317"/>
      <c r="B9" s="126" t="s">
        <v>429</v>
      </c>
      <c r="C9" s="299" t="s">
        <v>139</v>
      </c>
      <c r="D9" s="300"/>
      <c r="E9" s="300" t="s">
        <v>139</v>
      </c>
      <c r="F9" s="300"/>
      <c r="G9" s="301"/>
      <c r="H9" s="94" t="s">
        <v>139</v>
      </c>
      <c r="I9" s="302" t="s">
        <v>139</v>
      </c>
      <c r="J9" s="303" t="s">
        <v>139</v>
      </c>
      <c r="K9" s="303" t="s">
        <v>139</v>
      </c>
      <c r="L9" s="219"/>
      <c r="M9" s="366">
        <v>2</v>
      </c>
      <c r="N9" s="367">
        <v>110</v>
      </c>
      <c r="O9" s="366"/>
      <c r="P9" s="367"/>
      <c r="Q9" s="373">
        <v>1</v>
      </c>
      <c r="R9" s="367">
        <v>22</v>
      </c>
      <c r="S9" s="373"/>
      <c r="T9" s="367"/>
      <c r="U9" s="373"/>
      <c r="V9" s="367"/>
      <c r="W9" s="403">
        <f t="shared" si="0"/>
        <v>3</v>
      </c>
      <c r="X9" s="390">
        <f t="shared" si="1"/>
        <v>132</v>
      </c>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9"/>
      <c r="BB9" s="19"/>
      <c r="BC9" s="19"/>
      <c r="BD9" s="19"/>
      <c r="BE9" s="19"/>
      <c r="BF9" s="19"/>
      <c r="BG9" s="19"/>
    </row>
    <row r="10" spans="1:59" ht="21.75" customHeight="1">
      <c r="A10" s="1317"/>
      <c r="B10" s="126" t="s">
        <v>433</v>
      </c>
      <c r="C10" s="299" t="s">
        <v>139</v>
      </c>
      <c r="D10" s="300" t="s">
        <v>139</v>
      </c>
      <c r="E10" s="300"/>
      <c r="F10" s="300"/>
      <c r="G10" s="301"/>
      <c r="H10" s="94" t="s">
        <v>139</v>
      </c>
      <c r="I10" s="302" t="s">
        <v>139</v>
      </c>
      <c r="J10" s="303"/>
      <c r="K10" s="303"/>
      <c r="L10" s="219"/>
      <c r="M10" s="364">
        <v>1</v>
      </c>
      <c r="N10" s="367" t="s">
        <v>292</v>
      </c>
      <c r="O10" s="364">
        <v>2</v>
      </c>
      <c r="P10" s="367" t="s">
        <v>292</v>
      </c>
      <c r="Q10" s="364"/>
      <c r="R10" s="365"/>
      <c r="S10" s="364"/>
      <c r="T10" s="365"/>
      <c r="U10" s="364"/>
      <c r="V10" s="365"/>
      <c r="W10" s="403">
        <f t="shared" si="0"/>
        <v>3</v>
      </c>
      <c r="X10" s="363" t="s">
        <v>292</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9"/>
      <c r="BB10" s="19"/>
      <c r="BC10" s="19"/>
      <c r="BD10" s="19"/>
      <c r="BE10" s="19"/>
      <c r="BF10" s="19"/>
      <c r="BG10" s="19"/>
    </row>
    <row r="11" spans="1:59" ht="21.75" customHeight="1">
      <c r="A11" s="1322"/>
      <c r="B11" s="129" t="s">
        <v>439</v>
      </c>
      <c r="C11" s="304" t="s">
        <v>139</v>
      </c>
      <c r="D11" s="305" t="s">
        <v>139</v>
      </c>
      <c r="E11" s="305"/>
      <c r="F11" s="305"/>
      <c r="G11" s="306" t="s">
        <v>139</v>
      </c>
      <c r="H11" s="292" t="s">
        <v>139</v>
      </c>
      <c r="I11" s="307" t="s">
        <v>139</v>
      </c>
      <c r="J11" s="308"/>
      <c r="K11" s="308"/>
      <c r="L11" s="223"/>
      <c r="M11" s="368">
        <v>2</v>
      </c>
      <c r="N11" s="369">
        <v>450</v>
      </c>
      <c r="O11" s="368">
        <v>2</v>
      </c>
      <c r="P11" s="369">
        <v>561</v>
      </c>
      <c r="Q11" s="368"/>
      <c r="R11" s="369"/>
      <c r="S11" s="368"/>
      <c r="T11" s="369"/>
      <c r="U11" s="368"/>
      <c r="V11" s="369"/>
      <c r="W11" s="404">
        <f t="shared" si="0"/>
        <v>4</v>
      </c>
      <c r="X11" s="405">
        <f t="shared" si="1"/>
        <v>1011</v>
      </c>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9"/>
      <c r="BB11" s="19"/>
      <c r="BC11" s="19"/>
      <c r="BD11" s="19"/>
      <c r="BE11" s="19"/>
      <c r="BF11" s="19"/>
      <c r="BG11" s="19"/>
    </row>
    <row r="12" spans="1:59" ht="21.75" customHeight="1">
      <c r="A12" s="1323" t="s">
        <v>478</v>
      </c>
      <c r="B12" s="127" t="s">
        <v>546</v>
      </c>
      <c r="C12" s="309" t="s">
        <v>139</v>
      </c>
      <c r="D12" s="310" t="s">
        <v>139</v>
      </c>
      <c r="E12" s="311"/>
      <c r="F12" s="311"/>
      <c r="G12" s="312"/>
      <c r="H12" s="101" t="s">
        <v>139</v>
      </c>
      <c r="I12" s="313" t="s">
        <v>139</v>
      </c>
      <c r="J12" s="314" t="s">
        <v>139</v>
      </c>
      <c r="K12" s="314"/>
      <c r="L12" s="217"/>
      <c r="M12" s="370">
        <v>5</v>
      </c>
      <c r="N12" s="371">
        <v>158</v>
      </c>
      <c r="O12" s="374">
        <v>6</v>
      </c>
      <c r="P12" s="371">
        <v>139</v>
      </c>
      <c r="Q12" s="374"/>
      <c r="R12" s="371"/>
      <c r="S12" s="374"/>
      <c r="T12" s="371"/>
      <c r="U12" s="374"/>
      <c r="V12" s="371"/>
      <c r="W12" s="402">
        <f t="shared" si="0"/>
        <v>11</v>
      </c>
      <c r="X12" s="406">
        <f t="shared" si="1"/>
        <v>297</v>
      </c>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9"/>
      <c r="BB12" s="19"/>
      <c r="BC12" s="19"/>
      <c r="BD12" s="19"/>
      <c r="BE12" s="19"/>
      <c r="BF12" s="19"/>
      <c r="BG12" s="19"/>
    </row>
    <row r="13" spans="1:59" ht="21.75" customHeight="1">
      <c r="A13" s="1324"/>
      <c r="B13" s="129" t="s">
        <v>530</v>
      </c>
      <c r="C13" s="315"/>
      <c r="D13" s="316"/>
      <c r="E13" s="316"/>
      <c r="F13" s="316"/>
      <c r="G13" s="317"/>
      <c r="H13" s="95"/>
      <c r="I13" s="318"/>
      <c r="J13" s="319"/>
      <c r="K13" s="319"/>
      <c r="L13" s="231"/>
      <c r="M13" s="372"/>
      <c r="N13" s="369"/>
      <c r="O13" s="368"/>
      <c r="P13" s="369"/>
      <c r="Q13" s="368"/>
      <c r="R13" s="369"/>
      <c r="S13" s="368"/>
      <c r="T13" s="369"/>
      <c r="U13" s="368"/>
      <c r="V13" s="369"/>
      <c r="W13" s="404">
        <f t="shared" si="0"/>
        <v>0</v>
      </c>
      <c r="X13" s="405">
        <f t="shared" si="1"/>
        <v>0</v>
      </c>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9"/>
      <c r="BB13" s="19"/>
      <c r="BC13" s="19"/>
      <c r="BD13" s="19"/>
      <c r="BE13" s="19"/>
      <c r="BF13" s="19"/>
      <c r="BG13" s="19"/>
    </row>
    <row r="14" spans="1:59" ht="21.75" customHeight="1">
      <c r="A14" s="1316" t="s">
        <v>479</v>
      </c>
      <c r="B14" s="127" t="s">
        <v>442</v>
      </c>
      <c r="C14" s="320" t="s">
        <v>139</v>
      </c>
      <c r="D14" s="321" t="s">
        <v>139</v>
      </c>
      <c r="E14" s="311"/>
      <c r="F14" s="311"/>
      <c r="G14" s="312"/>
      <c r="H14" s="322" t="s">
        <v>139</v>
      </c>
      <c r="I14" s="323" t="s">
        <v>139</v>
      </c>
      <c r="J14" s="311"/>
      <c r="K14" s="311"/>
      <c r="L14" s="312"/>
      <c r="M14" s="370">
        <v>28</v>
      </c>
      <c r="N14" s="371">
        <v>826</v>
      </c>
      <c r="O14" s="374">
        <v>15</v>
      </c>
      <c r="P14" s="371">
        <v>1011</v>
      </c>
      <c r="Q14" s="374"/>
      <c r="R14" s="371"/>
      <c r="S14" s="374"/>
      <c r="T14" s="371"/>
      <c r="U14" s="374"/>
      <c r="V14" s="371"/>
      <c r="W14" s="402">
        <f t="shared" si="0"/>
        <v>43</v>
      </c>
      <c r="X14" s="406">
        <f t="shared" si="1"/>
        <v>1837</v>
      </c>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9"/>
      <c r="BB14" s="19"/>
      <c r="BC14" s="19"/>
      <c r="BD14" s="19"/>
      <c r="BE14" s="19"/>
      <c r="BF14" s="19"/>
      <c r="BG14" s="19"/>
    </row>
    <row r="15" spans="1:59" ht="21.75" customHeight="1">
      <c r="A15" s="1317"/>
      <c r="B15" s="126" t="s">
        <v>443</v>
      </c>
      <c r="C15" s="299"/>
      <c r="D15" s="300"/>
      <c r="E15" s="300"/>
      <c r="F15" s="300"/>
      <c r="G15" s="301"/>
      <c r="H15" s="324"/>
      <c r="I15" s="325"/>
      <c r="J15" s="300"/>
      <c r="K15" s="300"/>
      <c r="L15" s="301"/>
      <c r="M15" s="373"/>
      <c r="N15" s="365"/>
      <c r="O15" s="364"/>
      <c r="P15" s="365"/>
      <c r="Q15" s="364"/>
      <c r="R15" s="365"/>
      <c r="S15" s="364"/>
      <c r="T15" s="365"/>
      <c r="U15" s="364"/>
      <c r="V15" s="365"/>
      <c r="W15" s="403">
        <f t="shared" si="0"/>
        <v>0</v>
      </c>
      <c r="X15" s="390">
        <f t="shared" si="1"/>
        <v>0</v>
      </c>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9"/>
      <c r="BB15" s="19"/>
      <c r="BC15" s="19"/>
      <c r="BD15" s="19"/>
      <c r="BE15" s="19"/>
      <c r="BF15" s="19"/>
      <c r="BG15" s="19"/>
    </row>
    <row r="16" spans="1:59" ht="21.75" customHeight="1">
      <c r="A16" s="1317"/>
      <c r="B16" s="126" t="s">
        <v>444</v>
      </c>
      <c r="C16" s="299"/>
      <c r="D16" s="300"/>
      <c r="E16" s="300"/>
      <c r="F16" s="300"/>
      <c r="G16" s="301"/>
      <c r="H16" s="324"/>
      <c r="I16" s="325"/>
      <c r="J16" s="300"/>
      <c r="K16" s="300"/>
      <c r="L16" s="301"/>
      <c r="M16" s="373"/>
      <c r="N16" s="365"/>
      <c r="O16" s="364"/>
      <c r="P16" s="365"/>
      <c r="Q16" s="364"/>
      <c r="R16" s="365"/>
      <c r="S16" s="364"/>
      <c r="T16" s="365"/>
      <c r="U16" s="364"/>
      <c r="V16" s="365"/>
      <c r="W16" s="403">
        <f t="shared" si="0"/>
        <v>0</v>
      </c>
      <c r="X16" s="390">
        <f t="shared" si="1"/>
        <v>0</v>
      </c>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9"/>
      <c r="BB16" s="19"/>
      <c r="BC16" s="19"/>
      <c r="BD16" s="19"/>
      <c r="BE16" s="19"/>
      <c r="BF16" s="19"/>
      <c r="BG16" s="19"/>
    </row>
    <row r="17" spans="1:59" ht="21.75" customHeight="1">
      <c r="A17" s="1317"/>
      <c r="B17" s="126" t="s">
        <v>537</v>
      </c>
      <c r="C17" s="299" t="s">
        <v>139</v>
      </c>
      <c r="D17" s="300" t="s">
        <v>139</v>
      </c>
      <c r="E17" s="300" t="s">
        <v>139</v>
      </c>
      <c r="F17" s="300"/>
      <c r="G17" s="301"/>
      <c r="H17" s="324" t="s">
        <v>139</v>
      </c>
      <c r="I17" s="325" t="s">
        <v>139</v>
      </c>
      <c r="J17" s="300"/>
      <c r="K17" s="300"/>
      <c r="L17" s="301"/>
      <c r="M17" s="364">
        <v>8</v>
      </c>
      <c r="N17" s="365">
        <v>350</v>
      </c>
      <c r="O17" s="364">
        <v>2</v>
      </c>
      <c r="P17" s="365">
        <v>54</v>
      </c>
      <c r="Q17" s="364">
        <v>7</v>
      </c>
      <c r="R17" s="365">
        <v>1374</v>
      </c>
      <c r="S17" s="364"/>
      <c r="T17" s="365"/>
      <c r="U17" s="364"/>
      <c r="V17" s="365"/>
      <c r="W17" s="403">
        <f t="shared" si="0"/>
        <v>17</v>
      </c>
      <c r="X17" s="390">
        <f t="shared" si="1"/>
        <v>1778</v>
      </c>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9"/>
      <c r="BB17" s="19"/>
      <c r="BC17" s="19"/>
      <c r="BD17" s="19"/>
      <c r="BE17" s="19"/>
      <c r="BF17" s="19"/>
      <c r="BG17" s="19"/>
    </row>
    <row r="18" spans="1:59" ht="21.75" customHeight="1">
      <c r="A18" s="1317"/>
      <c r="B18" s="413" t="s">
        <v>556</v>
      </c>
      <c r="C18" s="299" t="s">
        <v>139</v>
      </c>
      <c r="D18" s="300" t="s">
        <v>139</v>
      </c>
      <c r="E18" s="300" t="s">
        <v>139</v>
      </c>
      <c r="F18" s="300" t="s">
        <v>139</v>
      </c>
      <c r="G18" s="301"/>
      <c r="H18" s="324" t="s">
        <v>139</v>
      </c>
      <c r="I18" s="325" t="s">
        <v>139</v>
      </c>
      <c r="J18" s="300"/>
      <c r="K18" s="300" t="s">
        <v>139</v>
      </c>
      <c r="L18" s="301"/>
      <c r="M18" s="364">
        <v>7</v>
      </c>
      <c r="N18" s="367" t="s">
        <v>292</v>
      </c>
      <c r="O18" s="364">
        <v>7</v>
      </c>
      <c r="P18" s="367" t="s">
        <v>292</v>
      </c>
      <c r="Q18" s="364">
        <v>6</v>
      </c>
      <c r="R18" s="367" t="s">
        <v>292</v>
      </c>
      <c r="S18" s="364">
        <v>3</v>
      </c>
      <c r="T18" s="367" t="s">
        <v>292</v>
      </c>
      <c r="U18" s="364"/>
      <c r="V18" s="365"/>
      <c r="W18" s="403">
        <f t="shared" si="0"/>
        <v>23</v>
      </c>
      <c r="X18" s="363" t="s">
        <v>292</v>
      </c>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9"/>
      <c r="BB18" s="19"/>
      <c r="BC18" s="19"/>
      <c r="BD18" s="19"/>
      <c r="BE18" s="19"/>
      <c r="BF18" s="19"/>
      <c r="BG18" s="19"/>
    </row>
    <row r="19" spans="1:59" ht="21.75" customHeight="1">
      <c r="A19" s="1317"/>
      <c r="B19" s="126" t="s">
        <v>445</v>
      </c>
      <c r="C19" s="299" t="s">
        <v>139</v>
      </c>
      <c r="D19" s="300" t="s">
        <v>139</v>
      </c>
      <c r="E19" s="300" t="s">
        <v>139</v>
      </c>
      <c r="F19" s="300"/>
      <c r="G19" s="301"/>
      <c r="H19" s="324" t="s">
        <v>139</v>
      </c>
      <c r="I19" s="325"/>
      <c r="J19" s="300"/>
      <c r="K19" s="300"/>
      <c r="L19" s="301"/>
      <c r="M19" s="364">
        <v>3</v>
      </c>
      <c r="N19" s="365">
        <v>194</v>
      </c>
      <c r="O19" s="364">
        <v>6</v>
      </c>
      <c r="P19" s="365">
        <v>341</v>
      </c>
      <c r="Q19" s="364">
        <v>5</v>
      </c>
      <c r="R19" s="365">
        <v>1962</v>
      </c>
      <c r="S19" s="364"/>
      <c r="T19" s="365"/>
      <c r="U19" s="364"/>
      <c r="V19" s="365"/>
      <c r="W19" s="403">
        <f t="shared" si="0"/>
        <v>14</v>
      </c>
      <c r="X19" s="390">
        <f t="shared" si="1"/>
        <v>2497</v>
      </c>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9"/>
      <c r="BB19" s="19"/>
      <c r="BC19" s="19"/>
      <c r="BD19" s="19"/>
      <c r="BE19" s="19"/>
      <c r="BF19" s="19"/>
      <c r="BG19" s="19"/>
    </row>
    <row r="20" spans="1:59" ht="21.75" customHeight="1">
      <c r="A20" s="1317"/>
      <c r="B20" s="126" t="s">
        <v>446</v>
      </c>
      <c r="C20" s="299"/>
      <c r="D20" s="300"/>
      <c r="E20" s="300"/>
      <c r="F20" s="300"/>
      <c r="G20" s="301"/>
      <c r="H20" s="324"/>
      <c r="I20" s="325"/>
      <c r="J20" s="300"/>
      <c r="K20" s="300"/>
      <c r="L20" s="301"/>
      <c r="M20" s="364"/>
      <c r="N20" s="365"/>
      <c r="O20" s="364"/>
      <c r="P20" s="365"/>
      <c r="Q20" s="364"/>
      <c r="R20" s="365"/>
      <c r="S20" s="364"/>
      <c r="T20" s="365"/>
      <c r="U20" s="364"/>
      <c r="V20" s="365"/>
      <c r="W20" s="403">
        <f t="shared" si="0"/>
        <v>0</v>
      </c>
      <c r="X20" s="390">
        <f t="shared" si="1"/>
        <v>0</v>
      </c>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9"/>
      <c r="BB20" s="19"/>
      <c r="BC20" s="19"/>
      <c r="BD20" s="19"/>
      <c r="BE20" s="19"/>
      <c r="BF20" s="19"/>
      <c r="BG20" s="19"/>
    </row>
    <row r="21" spans="1:59" ht="21.75" customHeight="1">
      <c r="A21" s="1322"/>
      <c r="B21" s="129" t="s">
        <v>447</v>
      </c>
      <c r="C21" s="315" t="s">
        <v>139</v>
      </c>
      <c r="D21" s="316" t="s">
        <v>139</v>
      </c>
      <c r="E21" s="316"/>
      <c r="F21" s="316"/>
      <c r="G21" s="317"/>
      <c r="H21" s="326" t="s">
        <v>139</v>
      </c>
      <c r="I21" s="327" t="s">
        <v>139</v>
      </c>
      <c r="J21" s="316"/>
      <c r="K21" s="316"/>
      <c r="L21" s="317"/>
      <c r="M21" s="368">
        <v>4</v>
      </c>
      <c r="N21" s="369">
        <v>116</v>
      </c>
      <c r="O21" s="391">
        <v>6</v>
      </c>
      <c r="P21" s="369">
        <v>249</v>
      </c>
      <c r="Q21" s="368"/>
      <c r="R21" s="369"/>
      <c r="S21" s="368"/>
      <c r="T21" s="369"/>
      <c r="U21" s="368"/>
      <c r="V21" s="369"/>
      <c r="W21" s="404">
        <f t="shared" si="0"/>
        <v>10</v>
      </c>
      <c r="X21" s="405">
        <f t="shared" si="1"/>
        <v>365</v>
      </c>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9"/>
      <c r="BB21" s="19"/>
      <c r="BC21" s="19"/>
      <c r="BD21" s="19"/>
      <c r="BE21" s="19"/>
      <c r="BF21" s="19"/>
      <c r="BG21" s="19"/>
    </row>
    <row r="22" spans="1:59" ht="21.75" customHeight="1">
      <c r="A22" s="1318" t="s">
        <v>480</v>
      </c>
      <c r="B22" s="127" t="s">
        <v>143</v>
      </c>
      <c r="C22" s="328"/>
      <c r="D22" s="295"/>
      <c r="E22" s="295"/>
      <c r="F22" s="295"/>
      <c r="G22" s="296"/>
      <c r="H22" s="329"/>
      <c r="I22" s="330"/>
      <c r="J22" s="295"/>
      <c r="K22" s="295"/>
      <c r="L22" s="296"/>
      <c r="M22" s="374"/>
      <c r="N22" s="371"/>
      <c r="O22" s="392"/>
      <c r="P22" s="371"/>
      <c r="Q22" s="374"/>
      <c r="R22" s="371"/>
      <c r="S22" s="374"/>
      <c r="T22" s="371"/>
      <c r="U22" s="374"/>
      <c r="V22" s="371"/>
      <c r="W22" s="402">
        <f t="shared" si="0"/>
        <v>0</v>
      </c>
      <c r="X22" s="406">
        <f t="shared" si="1"/>
        <v>0</v>
      </c>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9"/>
      <c r="BB22" s="19"/>
      <c r="BC22" s="19"/>
      <c r="BD22" s="19"/>
      <c r="BE22" s="19"/>
      <c r="BF22" s="19"/>
      <c r="BG22" s="19"/>
    </row>
    <row r="23" spans="1:59" ht="21.75" customHeight="1">
      <c r="A23" s="1338"/>
      <c r="B23" s="129" t="s">
        <v>516</v>
      </c>
      <c r="C23" s="304"/>
      <c r="D23" s="305"/>
      <c r="E23" s="316"/>
      <c r="F23" s="316"/>
      <c r="G23" s="317"/>
      <c r="H23" s="326"/>
      <c r="I23" s="327"/>
      <c r="J23" s="316"/>
      <c r="K23" s="316"/>
      <c r="L23" s="317"/>
      <c r="M23" s="368"/>
      <c r="N23" s="369"/>
      <c r="O23" s="391"/>
      <c r="P23" s="369"/>
      <c r="Q23" s="368"/>
      <c r="R23" s="369"/>
      <c r="S23" s="368"/>
      <c r="T23" s="369"/>
      <c r="U23" s="368"/>
      <c r="V23" s="369"/>
      <c r="W23" s="404">
        <f t="shared" si="0"/>
        <v>0</v>
      </c>
      <c r="X23" s="405">
        <f t="shared" si="1"/>
        <v>0</v>
      </c>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9"/>
      <c r="BB23" s="19"/>
      <c r="BC23" s="19"/>
      <c r="BD23" s="19"/>
      <c r="BE23" s="19"/>
      <c r="BF23" s="19"/>
      <c r="BG23" s="19"/>
    </row>
    <row r="24" spans="1:59" ht="21.75" customHeight="1">
      <c r="A24" s="1339" t="s">
        <v>481</v>
      </c>
      <c r="B24" s="127" t="s">
        <v>547</v>
      </c>
      <c r="C24" s="331" t="s">
        <v>139</v>
      </c>
      <c r="D24" s="311" t="s">
        <v>139</v>
      </c>
      <c r="E24" s="311"/>
      <c r="F24" s="311"/>
      <c r="G24" s="312" t="s">
        <v>139</v>
      </c>
      <c r="H24" s="322" t="s">
        <v>94</v>
      </c>
      <c r="I24" s="323" t="s">
        <v>139</v>
      </c>
      <c r="J24" s="311"/>
      <c r="K24" s="311"/>
      <c r="L24" s="312"/>
      <c r="M24" s="374">
        <v>34</v>
      </c>
      <c r="N24" s="371">
        <v>934</v>
      </c>
      <c r="O24" s="374">
        <v>20</v>
      </c>
      <c r="P24" s="371">
        <v>1141</v>
      </c>
      <c r="Q24" s="374"/>
      <c r="R24" s="371"/>
      <c r="S24" s="374"/>
      <c r="T24" s="371"/>
      <c r="U24" s="374">
        <v>1</v>
      </c>
      <c r="V24" s="371">
        <v>50</v>
      </c>
      <c r="W24" s="402">
        <f t="shared" si="0"/>
        <v>55</v>
      </c>
      <c r="X24" s="406">
        <f t="shared" si="1"/>
        <v>2125</v>
      </c>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9"/>
      <c r="BB24" s="19"/>
      <c r="BC24" s="19"/>
      <c r="BD24" s="19"/>
      <c r="BE24" s="19"/>
      <c r="BF24" s="19"/>
      <c r="BG24" s="19"/>
    </row>
    <row r="25" spans="1:59" ht="21.75" customHeight="1">
      <c r="A25" s="1340"/>
      <c r="B25" s="129" t="s">
        <v>430</v>
      </c>
      <c r="C25" s="315" t="s">
        <v>139</v>
      </c>
      <c r="D25" s="316" t="s">
        <v>139</v>
      </c>
      <c r="E25" s="316"/>
      <c r="F25" s="316"/>
      <c r="G25" s="317" t="s">
        <v>139</v>
      </c>
      <c r="H25" s="332" t="s">
        <v>139</v>
      </c>
      <c r="I25" s="333" t="s">
        <v>139</v>
      </c>
      <c r="J25" s="334"/>
      <c r="K25" s="334" t="s">
        <v>139</v>
      </c>
      <c r="L25" s="335"/>
      <c r="M25" s="368">
        <v>19</v>
      </c>
      <c r="N25" s="369">
        <v>530</v>
      </c>
      <c r="O25" s="368">
        <v>9</v>
      </c>
      <c r="P25" s="369">
        <v>1005</v>
      </c>
      <c r="Q25" s="368"/>
      <c r="R25" s="369"/>
      <c r="S25" s="368"/>
      <c r="T25" s="369"/>
      <c r="U25" s="368">
        <v>3</v>
      </c>
      <c r="V25" s="369">
        <v>365</v>
      </c>
      <c r="W25" s="404">
        <f t="shared" si="0"/>
        <v>31</v>
      </c>
      <c r="X25" s="405">
        <f t="shared" si="1"/>
        <v>1900</v>
      </c>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9"/>
      <c r="BB25" s="19"/>
      <c r="BC25" s="19"/>
      <c r="BD25" s="19"/>
      <c r="BE25" s="19"/>
      <c r="BF25" s="19"/>
      <c r="BG25" s="19"/>
    </row>
    <row r="26" spans="1:59" ht="33.75" customHeight="1">
      <c r="A26" s="1307" t="s">
        <v>542</v>
      </c>
      <c r="B26" s="127" t="s">
        <v>454</v>
      </c>
      <c r="C26" s="336" t="s">
        <v>139</v>
      </c>
      <c r="D26" s="337" t="s">
        <v>139</v>
      </c>
      <c r="E26" s="337" t="s">
        <v>139</v>
      </c>
      <c r="F26" s="295" t="s">
        <v>139</v>
      </c>
      <c r="G26" s="296" t="s">
        <v>139</v>
      </c>
      <c r="H26" s="329" t="s">
        <v>139</v>
      </c>
      <c r="I26" s="338"/>
      <c r="J26" s="339" t="s">
        <v>139</v>
      </c>
      <c r="K26" s="339"/>
      <c r="L26" s="340"/>
      <c r="M26" s="375">
        <v>16</v>
      </c>
      <c r="N26" s="376">
        <v>735</v>
      </c>
      <c r="O26" s="370">
        <v>8</v>
      </c>
      <c r="P26" s="393">
        <v>1023</v>
      </c>
      <c r="Q26" s="370">
        <v>5</v>
      </c>
      <c r="R26" s="393">
        <v>456</v>
      </c>
      <c r="S26" s="370">
        <v>1</v>
      </c>
      <c r="T26" s="393">
        <v>111</v>
      </c>
      <c r="U26" s="370">
        <v>5</v>
      </c>
      <c r="V26" s="393">
        <v>778</v>
      </c>
      <c r="W26" s="402">
        <f t="shared" si="0"/>
        <v>35</v>
      </c>
      <c r="X26" s="406">
        <f t="shared" si="1"/>
        <v>3103</v>
      </c>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9"/>
      <c r="BB26" s="19"/>
      <c r="BC26" s="19"/>
      <c r="BD26" s="19"/>
      <c r="BE26" s="19"/>
      <c r="BF26" s="19"/>
      <c r="BG26" s="19"/>
    </row>
    <row r="27" spans="1:59" ht="21.75" customHeight="1">
      <c r="A27" s="1307"/>
      <c r="B27" s="126" t="s">
        <v>452</v>
      </c>
      <c r="C27" s="299" t="s">
        <v>139</v>
      </c>
      <c r="D27" s="300" t="s">
        <v>139</v>
      </c>
      <c r="E27" s="300"/>
      <c r="F27" s="300"/>
      <c r="G27" s="301"/>
      <c r="H27" s="324"/>
      <c r="I27" s="325"/>
      <c r="J27" s="300"/>
      <c r="K27" s="300"/>
      <c r="L27" s="301"/>
      <c r="M27" s="377">
        <v>2</v>
      </c>
      <c r="N27" s="378">
        <v>80</v>
      </c>
      <c r="O27" s="377">
        <v>4</v>
      </c>
      <c r="P27" s="394">
        <v>200</v>
      </c>
      <c r="Q27" s="377"/>
      <c r="R27" s="394"/>
      <c r="S27" s="377"/>
      <c r="T27" s="394"/>
      <c r="U27" s="377"/>
      <c r="V27" s="394"/>
      <c r="W27" s="403">
        <f t="shared" si="0"/>
        <v>6</v>
      </c>
      <c r="X27" s="390">
        <f t="shared" si="1"/>
        <v>280</v>
      </c>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9"/>
      <c r="BB27" s="19"/>
      <c r="BC27" s="19"/>
      <c r="BD27" s="19"/>
      <c r="BE27" s="19"/>
      <c r="BF27" s="19"/>
      <c r="BG27" s="19"/>
    </row>
    <row r="28" spans="1:59" ht="21.75" customHeight="1">
      <c r="A28" s="1307"/>
      <c r="B28" s="126" t="s">
        <v>453</v>
      </c>
      <c r="C28" s="299"/>
      <c r="D28" s="300"/>
      <c r="E28" s="300"/>
      <c r="F28" s="300"/>
      <c r="G28" s="301"/>
      <c r="H28" s="324"/>
      <c r="I28" s="325"/>
      <c r="J28" s="300"/>
      <c r="K28" s="300"/>
      <c r="L28" s="301"/>
      <c r="M28" s="377"/>
      <c r="N28" s="378"/>
      <c r="O28" s="377"/>
      <c r="P28" s="394"/>
      <c r="Q28" s="377"/>
      <c r="R28" s="394"/>
      <c r="S28" s="377"/>
      <c r="T28" s="394"/>
      <c r="U28" s="377"/>
      <c r="V28" s="394"/>
      <c r="W28" s="403">
        <f t="shared" si="0"/>
        <v>0</v>
      </c>
      <c r="X28" s="390">
        <f t="shared" si="1"/>
        <v>0</v>
      </c>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9"/>
      <c r="BB28" s="19"/>
      <c r="BC28" s="19"/>
      <c r="BD28" s="19"/>
      <c r="BE28" s="19"/>
      <c r="BF28" s="19"/>
      <c r="BG28" s="19"/>
    </row>
    <row r="29" spans="1:59" ht="21.75" customHeight="1">
      <c r="A29" s="1307"/>
      <c r="B29" s="126" t="s">
        <v>552</v>
      </c>
      <c r="C29" s="341" t="s">
        <v>139</v>
      </c>
      <c r="D29" s="342" t="s">
        <v>139</v>
      </c>
      <c r="E29" s="342" t="s">
        <v>139</v>
      </c>
      <c r="F29" s="300" t="s">
        <v>139</v>
      </c>
      <c r="G29" s="301"/>
      <c r="H29" s="324" t="s">
        <v>139</v>
      </c>
      <c r="I29" s="325"/>
      <c r="J29" s="300" t="s">
        <v>139</v>
      </c>
      <c r="K29" s="300"/>
      <c r="L29" s="301"/>
      <c r="M29" s="377">
        <v>10</v>
      </c>
      <c r="N29" s="378">
        <v>351</v>
      </c>
      <c r="O29" s="377">
        <v>6</v>
      </c>
      <c r="P29" s="394">
        <v>513</v>
      </c>
      <c r="Q29" s="377">
        <v>10</v>
      </c>
      <c r="R29" s="394">
        <v>2414</v>
      </c>
      <c r="S29" s="377">
        <v>3</v>
      </c>
      <c r="T29" s="394">
        <v>1198</v>
      </c>
      <c r="U29" s="377"/>
      <c r="V29" s="394"/>
      <c r="W29" s="403">
        <f t="shared" si="0"/>
        <v>29</v>
      </c>
      <c r="X29" s="390">
        <f t="shared" si="1"/>
        <v>4476</v>
      </c>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9"/>
      <c r="BB29" s="19"/>
      <c r="BC29" s="19"/>
      <c r="BD29" s="19"/>
      <c r="BE29" s="19"/>
      <c r="BF29" s="19"/>
      <c r="BG29" s="19"/>
    </row>
    <row r="30" spans="1:59" ht="21.75" customHeight="1">
      <c r="A30" s="1307"/>
      <c r="B30" s="126" t="s">
        <v>535</v>
      </c>
      <c r="C30" s="341" t="s">
        <v>139</v>
      </c>
      <c r="D30" s="342" t="s">
        <v>139</v>
      </c>
      <c r="E30" s="342" t="s">
        <v>139</v>
      </c>
      <c r="F30" s="300" t="s">
        <v>139</v>
      </c>
      <c r="G30" s="301"/>
      <c r="H30" s="324" t="s">
        <v>139</v>
      </c>
      <c r="I30" s="325" t="s">
        <v>139</v>
      </c>
      <c r="J30" s="300"/>
      <c r="K30" s="300"/>
      <c r="L30" s="301"/>
      <c r="M30" s="377">
        <v>4</v>
      </c>
      <c r="N30" s="378">
        <v>210</v>
      </c>
      <c r="O30" s="377">
        <v>2</v>
      </c>
      <c r="P30" s="394">
        <v>193</v>
      </c>
      <c r="Q30" s="377">
        <v>3</v>
      </c>
      <c r="R30" s="394">
        <v>1770</v>
      </c>
      <c r="S30" s="377">
        <v>1</v>
      </c>
      <c r="T30" s="394">
        <v>872</v>
      </c>
      <c r="U30" s="377"/>
      <c r="V30" s="394"/>
      <c r="W30" s="403">
        <f t="shared" si="0"/>
        <v>10</v>
      </c>
      <c r="X30" s="390">
        <f t="shared" si="1"/>
        <v>3045</v>
      </c>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9"/>
      <c r="BB30" s="19"/>
      <c r="BC30" s="19"/>
      <c r="BD30" s="19"/>
      <c r="BE30" s="19"/>
      <c r="BF30" s="19"/>
      <c r="BG30" s="19"/>
    </row>
    <row r="31" spans="1:59" ht="21.75" customHeight="1">
      <c r="A31" s="1307"/>
      <c r="B31" s="129" t="s">
        <v>425</v>
      </c>
      <c r="C31" s="343" t="s">
        <v>139</v>
      </c>
      <c r="D31" s="344" t="s">
        <v>139</v>
      </c>
      <c r="E31" s="344" t="s">
        <v>139</v>
      </c>
      <c r="F31" s="316" t="s">
        <v>139</v>
      </c>
      <c r="G31" s="317"/>
      <c r="H31" s="326" t="s">
        <v>139</v>
      </c>
      <c r="I31" s="327" t="s">
        <v>139</v>
      </c>
      <c r="J31" s="316"/>
      <c r="K31" s="316"/>
      <c r="L31" s="317"/>
      <c r="M31" s="379">
        <v>3</v>
      </c>
      <c r="N31" s="380">
        <v>57</v>
      </c>
      <c r="O31" s="395">
        <v>1</v>
      </c>
      <c r="P31" s="396">
        <v>12</v>
      </c>
      <c r="Q31" s="395">
        <v>4</v>
      </c>
      <c r="R31" s="396">
        <v>218</v>
      </c>
      <c r="S31" s="395">
        <v>2</v>
      </c>
      <c r="T31" s="396">
        <v>150</v>
      </c>
      <c r="U31" s="395"/>
      <c r="V31" s="396"/>
      <c r="W31" s="404">
        <f t="shared" si="0"/>
        <v>10</v>
      </c>
      <c r="X31" s="405">
        <f t="shared" si="1"/>
        <v>437</v>
      </c>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9"/>
      <c r="BB31" s="19"/>
      <c r="BC31" s="19"/>
      <c r="BD31" s="19"/>
      <c r="BE31" s="19"/>
      <c r="BF31" s="19"/>
      <c r="BG31" s="19"/>
    </row>
    <row r="32" spans="1:53" ht="21.75" customHeight="1">
      <c r="A32" s="1321" t="s">
        <v>482</v>
      </c>
      <c r="B32" s="414" t="s">
        <v>457</v>
      </c>
      <c r="C32" s="331" t="s">
        <v>139</v>
      </c>
      <c r="D32" s="311"/>
      <c r="E32" s="311"/>
      <c r="F32" s="311"/>
      <c r="G32" s="312"/>
      <c r="H32" s="322" t="s">
        <v>139</v>
      </c>
      <c r="I32" s="323" t="s">
        <v>139</v>
      </c>
      <c r="J32" s="311"/>
      <c r="K32" s="311"/>
      <c r="L32" s="312"/>
      <c r="M32" s="381">
        <v>18</v>
      </c>
      <c r="N32" s="382">
        <v>788</v>
      </c>
      <c r="O32" s="397"/>
      <c r="P32" s="382"/>
      <c r="Q32" s="397"/>
      <c r="R32" s="382"/>
      <c r="S32" s="397"/>
      <c r="T32" s="382"/>
      <c r="U32" s="397"/>
      <c r="V32" s="382"/>
      <c r="W32" s="407">
        <f t="shared" si="0"/>
        <v>18</v>
      </c>
      <c r="X32" s="408">
        <f t="shared" si="1"/>
        <v>788</v>
      </c>
      <c r="BA32" s="17"/>
    </row>
    <row r="33" spans="1:53" ht="21.75" customHeight="1">
      <c r="A33" s="1321"/>
      <c r="B33" s="126" t="s">
        <v>456</v>
      </c>
      <c r="C33" s="299" t="s">
        <v>139</v>
      </c>
      <c r="D33" s="300" t="s">
        <v>139</v>
      </c>
      <c r="E33" s="345"/>
      <c r="F33" s="300"/>
      <c r="G33" s="346" t="s">
        <v>139</v>
      </c>
      <c r="H33" s="324" t="s">
        <v>139</v>
      </c>
      <c r="I33" s="325" t="s">
        <v>139</v>
      </c>
      <c r="J33" s="300" t="s">
        <v>139</v>
      </c>
      <c r="K33" s="300" t="s">
        <v>139</v>
      </c>
      <c r="L33" s="301"/>
      <c r="M33" s="373">
        <v>12</v>
      </c>
      <c r="N33" s="365">
        <v>566</v>
      </c>
      <c r="O33" s="364">
        <v>17</v>
      </c>
      <c r="P33" s="365">
        <v>1152</v>
      </c>
      <c r="Q33" s="366"/>
      <c r="R33" s="365"/>
      <c r="S33" s="364"/>
      <c r="T33" s="365"/>
      <c r="U33" s="366">
        <v>1</v>
      </c>
      <c r="V33" s="365">
        <v>38</v>
      </c>
      <c r="W33" s="403">
        <f t="shared" si="0"/>
        <v>30</v>
      </c>
      <c r="X33" s="390">
        <f t="shared" si="1"/>
        <v>1756</v>
      </c>
      <c r="BA33" s="17"/>
    </row>
    <row r="34" spans="1:53" ht="21.75" customHeight="1">
      <c r="A34" s="1321"/>
      <c r="B34" s="126" t="s">
        <v>458</v>
      </c>
      <c r="C34" s="299" t="s">
        <v>139</v>
      </c>
      <c r="D34" s="300" t="s">
        <v>139</v>
      </c>
      <c r="E34" s="300"/>
      <c r="F34" s="300"/>
      <c r="G34" s="301"/>
      <c r="H34" s="324" t="s">
        <v>139</v>
      </c>
      <c r="I34" s="325" t="s">
        <v>139</v>
      </c>
      <c r="J34" s="300"/>
      <c r="K34" s="300"/>
      <c r="L34" s="301"/>
      <c r="M34" s="366">
        <v>12</v>
      </c>
      <c r="N34" s="365">
        <v>496</v>
      </c>
      <c r="O34" s="366">
        <v>16</v>
      </c>
      <c r="P34" s="365">
        <v>1595</v>
      </c>
      <c r="Q34" s="366"/>
      <c r="R34" s="365"/>
      <c r="S34" s="364"/>
      <c r="T34" s="365"/>
      <c r="U34" s="366"/>
      <c r="V34" s="365"/>
      <c r="W34" s="403">
        <f t="shared" si="0"/>
        <v>28</v>
      </c>
      <c r="X34" s="390">
        <f t="shared" si="1"/>
        <v>2091</v>
      </c>
      <c r="AC34" s="48"/>
      <c r="BA34" s="17"/>
    </row>
    <row r="35" spans="1:53" ht="21.75" customHeight="1">
      <c r="A35" s="1321"/>
      <c r="B35" s="126" t="s">
        <v>459</v>
      </c>
      <c r="C35" s="299" t="s">
        <v>139</v>
      </c>
      <c r="D35" s="300" t="s">
        <v>139</v>
      </c>
      <c r="E35" s="300"/>
      <c r="F35" s="300"/>
      <c r="G35" s="301"/>
      <c r="H35" s="324" t="s">
        <v>139</v>
      </c>
      <c r="I35" s="325" t="s">
        <v>139</v>
      </c>
      <c r="J35" s="300"/>
      <c r="K35" s="300"/>
      <c r="L35" s="301"/>
      <c r="M35" s="373">
        <v>8</v>
      </c>
      <c r="N35" s="984">
        <v>308</v>
      </c>
      <c r="O35" s="985">
        <v>7</v>
      </c>
      <c r="P35" s="984">
        <v>658</v>
      </c>
      <c r="Q35" s="986"/>
      <c r="R35" s="984"/>
      <c r="S35" s="986"/>
      <c r="T35" s="984"/>
      <c r="U35" s="986"/>
      <c r="V35" s="984"/>
      <c r="W35" s="987">
        <f t="shared" si="0"/>
        <v>15</v>
      </c>
      <c r="X35" s="988">
        <f t="shared" si="1"/>
        <v>966</v>
      </c>
      <c r="AC35" s="48"/>
      <c r="BA35" s="17"/>
    </row>
    <row r="36" spans="1:53" ht="21.75" customHeight="1">
      <c r="A36" s="1321"/>
      <c r="B36" s="126" t="s">
        <v>536</v>
      </c>
      <c r="C36" s="299" t="s">
        <v>139</v>
      </c>
      <c r="D36" s="300" t="s">
        <v>139</v>
      </c>
      <c r="E36" s="300"/>
      <c r="F36" s="300"/>
      <c r="G36" s="301" t="s">
        <v>139</v>
      </c>
      <c r="H36" s="324" t="s">
        <v>139</v>
      </c>
      <c r="I36" s="325" t="s">
        <v>139</v>
      </c>
      <c r="J36" s="300" t="s">
        <v>139</v>
      </c>
      <c r="K36" s="300" t="s">
        <v>139</v>
      </c>
      <c r="L36" s="301"/>
      <c r="M36" s="364">
        <v>6</v>
      </c>
      <c r="N36" s="984">
        <v>232</v>
      </c>
      <c r="O36" s="986">
        <v>5</v>
      </c>
      <c r="P36" s="984">
        <v>311</v>
      </c>
      <c r="Q36" s="989"/>
      <c r="R36" s="984"/>
      <c r="S36" s="986"/>
      <c r="T36" s="984"/>
      <c r="U36" s="986">
        <v>1</v>
      </c>
      <c r="V36" s="984">
        <v>22</v>
      </c>
      <c r="W36" s="987">
        <f t="shared" si="0"/>
        <v>12</v>
      </c>
      <c r="X36" s="988">
        <f t="shared" si="1"/>
        <v>565</v>
      </c>
      <c r="BA36" s="17"/>
    </row>
    <row r="37" spans="1:53" ht="21.75" customHeight="1">
      <c r="A37" s="1321"/>
      <c r="B37" s="126" t="s">
        <v>554</v>
      </c>
      <c r="C37" s="299" t="s">
        <v>139</v>
      </c>
      <c r="D37" s="300" t="s">
        <v>139</v>
      </c>
      <c r="E37" s="300" t="s">
        <v>139</v>
      </c>
      <c r="F37" s="300"/>
      <c r="G37" s="301"/>
      <c r="H37" s="324" t="s">
        <v>139</v>
      </c>
      <c r="I37" s="325"/>
      <c r="J37" s="300"/>
      <c r="K37" s="300"/>
      <c r="L37" s="301"/>
      <c r="M37" s="362">
        <v>8</v>
      </c>
      <c r="N37" s="984">
        <v>349</v>
      </c>
      <c r="O37" s="986">
        <v>5</v>
      </c>
      <c r="P37" s="984">
        <v>304</v>
      </c>
      <c r="Q37" s="986">
        <v>5</v>
      </c>
      <c r="R37" s="984">
        <v>628</v>
      </c>
      <c r="S37" s="986"/>
      <c r="T37" s="984"/>
      <c r="U37" s="986"/>
      <c r="V37" s="984"/>
      <c r="W37" s="987">
        <f t="shared" si="0"/>
        <v>18</v>
      </c>
      <c r="X37" s="988">
        <f t="shared" si="1"/>
        <v>1281</v>
      </c>
      <c r="AC37" s="48" t="s">
        <v>316</v>
      </c>
      <c r="BA37" s="17"/>
    </row>
    <row r="38" spans="1:53" ht="21.75" customHeight="1">
      <c r="A38" s="1321"/>
      <c r="B38" s="415" t="s">
        <v>511</v>
      </c>
      <c r="C38" s="315" t="s">
        <v>139</v>
      </c>
      <c r="D38" s="316" t="s">
        <v>139</v>
      </c>
      <c r="E38" s="316"/>
      <c r="F38" s="316"/>
      <c r="G38" s="317"/>
      <c r="H38" s="326" t="s">
        <v>139</v>
      </c>
      <c r="I38" s="327" t="s">
        <v>139</v>
      </c>
      <c r="J38" s="316"/>
      <c r="K38" s="316"/>
      <c r="L38" s="317"/>
      <c r="M38" s="383">
        <v>1</v>
      </c>
      <c r="N38" s="369">
        <v>46</v>
      </c>
      <c r="O38" s="368">
        <v>6</v>
      </c>
      <c r="P38" s="369">
        <v>227</v>
      </c>
      <c r="Q38" s="368"/>
      <c r="R38" s="369"/>
      <c r="S38" s="368"/>
      <c r="T38" s="369"/>
      <c r="U38" s="368"/>
      <c r="V38" s="369"/>
      <c r="W38" s="404">
        <f t="shared" si="0"/>
        <v>7</v>
      </c>
      <c r="X38" s="405">
        <f t="shared" si="1"/>
        <v>273</v>
      </c>
      <c r="BA38" s="17"/>
    </row>
    <row r="39" spans="1:53" ht="45.75" customHeight="1">
      <c r="A39" s="1308" t="s">
        <v>460</v>
      </c>
      <c r="B39" s="1333"/>
      <c r="C39" s="347" t="s">
        <v>139</v>
      </c>
      <c r="D39" s="348" t="s">
        <v>139</v>
      </c>
      <c r="E39" s="349" t="s">
        <v>139</v>
      </c>
      <c r="F39" s="349"/>
      <c r="G39" s="350"/>
      <c r="H39" s="351" t="s">
        <v>139</v>
      </c>
      <c r="I39" s="352"/>
      <c r="J39" s="349"/>
      <c r="K39" s="349"/>
      <c r="L39" s="350" t="s">
        <v>139</v>
      </c>
      <c r="M39" s="384">
        <v>97</v>
      </c>
      <c r="N39" s="385">
        <v>4297</v>
      </c>
      <c r="O39" s="384">
        <v>16</v>
      </c>
      <c r="P39" s="385">
        <v>1152</v>
      </c>
      <c r="Q39" s="384">
        <v>4</v>
      </c>
      <c r="R39" s="385">
        <v>677</v>
      </c>
      <c r="S39" s="384"/>
      <c r="T39" s="385"/>
      <c r="U39" s="384"/>
      <c r="V39" s="385"/>
      <c r="W39" s="409">
        <f t="shared" si="0"/>
        <v>117</v>
      </c>
      <c r="X39" s="410">
        <f t="shared" si="1"/>
        <v>6126</v>
      </c>
      <c r="BA39" s="17"/>
    </row>
    <row r="40" spans="1:53" ht="30.75" customHeight="1">
      <c r="A40" s="1308" t="s">
        <v>461</v>
      </c>
      <c r="B40" s="1333"/>
      <c r="C40" s="353" t="s">
        <v>139</v>
      </c>
      <c r="D40" s="354" t="s">
        <v>139</v>
      </c>
      <c r="E40" s="354" t="s">
        <v>139</v>
      </c>
      <c r="F40" s="354"/>
      <c r="G40" s="355"/>
      <c r="H40" s="356" t="s">
        <v>139</v>
      </c>
      <c r="I40" s="357"/>
      <c r="J40" s="354" t="s">
        <v>139</v>
      </c>
      <c r="K40" s="354" t="s">
        <v>139</v>
      </c>
      <c r="L40" s="355"/>
      <c r="M40" s="386">
        <v>59</v>
      </c>
      <c r="N40" s="387">
        <v>2426</v>
      </c>
      <c r="O40" s="386">
        <v>27</v>
      </c>
      <c r="P40" s="387">
        <v>1525</v>
      </c>
      <c r="Q40" s="386">
        <v>1</v>
      </c>
      <c r="R40" s="387">
        <v>586</v>
      </c>
      <c r="S40" s="386"/>
      <c r="T40" s="387"/>
      <c r="U40" s="386"/>
      <c r="V40" s="387"/>
      <c r="W40" s="411">
        <f t="shared" si="0"/>
        <v>87</v>
      </c>
      <c r="X40" s="412">
        <f t="shared" si="1"/>
        <v>4537</v>
      </c>
      <c r="AJ40" s="48" t="s">
        <v>401</v>
      </c>
      <c r="BA40" s="17"/>
    </row>
    <row r="41" spans="1:53" ht="28.5" customHeight="1">
      <c r="A41" s="1330" t="s">
        <v>91</v>
      </c>
      <c r="B41" s="1332"/>
      <c r="C41" s="278">
        <f aca="true" t="shared" si="2" ref="C41:L41">COUNTA(C6:C40)</f>
        <v>27</v>
      </c>
      <c r="D41" s="358">
        <f t="shared" si="2"/>
        <v>25</v>
      </c>
      <c r="E41" s="358">
        <f t="shared" si="2"/>
        <v>11</v>
      </c>
      <c r="F41" s="358">
        <f t="shared" si="2"/>
        <v>5</v>
      </c>
      <c r="G41" s="279">
        <f t="shared" si="2"/>
        <v>6</v>
      </c>
      <c r="H41" s="351">
        <f t="shared" si="2"/>
        <v>26</v>
      </c>
      <c r="I41" s="352">
        <f t="shared" si="2"/>
        <v>20</v>
      </c>
      <c r="J41" s="349">
        <f t="shared" si="2"/>
        <v>7</v>
      </c>
      <c r="K41" s="349">
        <f t="shared" si="2"/>
        <v>6</v>
      </c>
      <c r="L41" s="350">
        <f t="shared" si="2"/>
        <v>1</v>
      </c>
      <c r="M41" s="388">
        <f aca="true" t="shared" si="3" ref="M41:X41">SUM(M6:M40)</f>
        <v>374</v>
      </c>
      <c r="N41" s="389">
        <f t="shared" si="3"/>
        <v>14632</v>
      </c>
      <c r="O41" s="388">
        <f t="shared" si="3"/>
        <v>197</v>
      </c>
      <c r="P41" s="389">
        <f t="shared" si="3"/>
        <v>13459</v>
      </c>
      <c r="Q41" s="388">
        <f t="shared" si="3"/>
        <v>51</v>
      </c>
      <c r="R41" s="389">
        <f t="shared" si="3"/>
        <v>10107</v>
      </c>
      <c r="S41" s="388">
        <f t="shared" si="3"/>
        <v>10</v>
      </c>
      <c r="T41" s="389">
        <f t="shared" si="3"/>
        <v>2331</v>
      </c>
      <c r="U41" s="388">
        <f t="shared" si="3"/>
        <v>11</v>
      </c>
      <c r="V41" s="389">
        <f t="shared" si="3"/>
        <v>1253</v>
      </c>
      <c r="W41" s="388">
        <f t="shared" si="3"/>
        <v>643</v>
      </c>
      <c r="X41" s="389">
        <f t="shared" si="3"/>
        <v>41782</v>
      </c>
      <c r="BA41" s="17"/>
    </row>
    <row r="42" spans="3:24" ht="18" customHeight="1">
      <c r="C42" s="52" t="s">
        <v>728</v>
      </c>
      <c r="D42" s="52"/>
      <c r="E42" s="52"/>
      <c r="F42" s="52"/>
      <c r="G42" s="52"/>
      <c r="H42" s="438"/>
      <c r="I42" s="438"/>
      <c r="J42" s="438"/>
      <c r="K42" s="438"/>
      <c r="L42" s="438"/>
      <c r="M42" s="52"/>
      <c r="N42" s="52"/>
      <c r="O42" s="52"/>
      <c r="P42" s="52"/>
      <c r="Q42" s="52"/>
      <c r="R42" s="52"/>
      <c r="S42" s="52"/>
      <c r="T42" s="52"/>
      <c r="U42" s="52"/>
      <c r="V42" s="52"/>
      <c r="W42" s="52"/>
      <c r="X42" s="52"/>
    </row>
    <row r="43" spans="3:23" ht="18" customHeight="1">
      <c r="C43" s="9"/>
      <c r="D43" s="9"/>
      <c r="E43" s="9"/>
      <c r="F43" s="978" t="s">
        <v>734</v>
      </c>
      <c r="G43" s="9"/>
      <c r="H43" s="990"/>
      <c r="I43" s="990"/>
      <c r="J43" s="990"/>
      <c r="K43" s="990"/>
      <c r="L43" s="990"/>
      <c r="M43" s="9"/>
      <c r="N43" s="9"/>
      <c r="O43" s="9"/>
      <c r="P43" s="9"/>
      <c r="Q43" s="9"/>
      <c r="R43" s="9"/>
      <c r="S43" s="9"/>
      <c r="T43" s="9"/>
      <c r="U43" s="9"/>
      <c r="V43" s="9"/>
      <c r="W43" s="9"/>
    </row>
    <row r="44" spans="3:23" ht="18.75" customHeight="1">
      <c r="C44" s="9" t="s">
        <v>2</v>
      </c>
      <c r="E44" s="9"/>
      <c r="F44" s="9"/>
      <c r="G44" s="9"/>
      <c r="H44" s="9"/>
      <c r="I44" s="9"/>
      <c r="J44" s="9"/>
      <c r="K44" s="9"/>
      <c r="L44" s="9"/>
      <c r="M44" s="9"/>
      <c r="N44" s="9"/>
      <c r="O44" s="9"/>
      <c r="P44" s="9"/>
      <c r="Q44" s="9"/>
      <c r="R44" s="9"/>
      <c r="S44" s="9"/>
      <c r="T44" s="9"/>
      <c r="U44" s="9"/>
      <c r="V44" s="9"/>
      <c r="W44" s="439"/>
    </row>
    <row r="45" spans="2:53" s="63" customFormat="1" ht="13.5">
      <c r="B45" s="9"/>
      <c r="H45" s="17"/>
      <c r="I45" s="17"/>
      <c r="J45" s="17"/>
      <c r="K45" s="17"/>
      <c r="L45" s="17"/>
      <c r="M45" s="31"/>
      <c r="N45" s="31"/>
      <c r="O45" s="31"/>
      <c r="P45" s="31"/>
      <c r="Q45" s="31"/>
      <c r="R45" s="31"/>
      <c r="S45" s="31"/>
      <c r="T45" s="31"/>
      <c r="U45" s="31"/>
      <c r="V45" s="31"/>
      <c r="W45" s="31"/>
      <c r="X45" s="31"/>
      <c r="Z45" s="9"/>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row>
    <row r="46" spans="13:53" s="63" customFormat="1" ht="13.5">
      <c r="M46" s="31"/>
      <c r="N46" s="68"/>
      <c r="O46" s="68"/>
      <c r="P46" s="68"/>
      <c r="Q46" s="68"/>
      <c r="R46" s="68"/>
      <c r="S46" s="68"/>
      <c r="T46" s="68"/>
      <c r="U46" s="68"/>
      <c r="V46" s="68"/>
      <c r="W46" s="68"/>
      <c r="X46" s="68"/>
      <c r="Z46" s="9"/>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row>
    <row r="47" spans="2:53" s="63" customFormat="1" ht="13.5">
      <c r="B47" s="17"/>
      <c r="C47" s="17"/>
      <c r="D47" s="17"/>
      <c r="E47" s="17"/>
      <c r="F47" s="17"/>
      <c r="G47" s="17"/>
      <c r="M47" s="62"/>
      <c r="N47" s="62"/>
      <c r="O47" s="62"/>
      <c r="P47" s="62"/>
      <c r="Q47" s="62"/>
      <c r="R47" s="62"/>
      <c r="S47" s="62"/>
      <c r="T47" s="62"/>
      <c r="U47" s="62"/>
      <c r="V47" s="62"/>
      <c r="W47" s="62"/>
      <c r="X47" s="6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row>
    <row r="48" spans="13:26" ht="13.5">
      <c r="M48" s="62"/>
      <c r="N48" s="62"/>
      <c r="O48" s="62"/>
      <c r="P48" s="62"/>
      <c r="Q48" s="62"/>
      <c r="R48" s="62"/>
      <c r="S48" s="62"/>
      <c r="T48" s="62"/>
      <c r="U48" s="62"/>
      <c r="V48" s="62"/>
      <c r="W48" s="62"/>
      <c r="X48" s="62"/>
      <c r="Z48" s="202"/>
    </row>
    <row r="49" ht="13.5">
      <c r="Z49" s="202"/>
    </row>
  </sheetData>
  <sheetProtection/>
  <mergeCells count="31">
    <mergeCell ref="A6:A11"/>
    <mergeCell ref="I4:I5"/>
    <mergeCell ref="J4:J5"/>
    <mergeCell ref="E4:E5"/>
    <mergeCell ref="F4:F5"/>
    <mergeCell ref="D4:D5"/>
    <mergeCell ref="C4:C5"/>
    <mergeCell ref="A14:A21"/>
    <mergeCell ref="A26:A31"/>
    <mergeCell ref="AA4:AB4"/>
    <mergeCell ref="U4:V4"/>
    <mergeCell ref="O4:P4"/>
    <mergeCell ref="W4:X4"/>
    <mergeCell ref="S4:T4"/>
    <mergeCell ref="M4:N4"/>
    <mergeCell ref="Q4:R4"/>
    <mergeCell ref="K4:K5"/>
    <mergeCell ref="A41:B41"/>
    <mergeCell ref="A39:B39"/>
    <mergeCell ref="A32:A38"/>
    <mergeCell ref="A40:B40"/>
    <mergeCell ref="M3:X3"/>
    <mergeCell ref="A3:B5"/>
    <mergeCell ref="A22:A23"/>
    <mergeCell ref="A24:A25"/>
    <mergeCell ref="I3:L3"/>
    <mergeCell ref="H3:H5"/>
    <mergeCell ref="C3:G3"/>
    <mergeCell ref="L4:L5"/>
    <mergeCell ref="G4:G5"/>
    <mergeCell ref="A12:A13"/>
  </mergeCells>
  <printOptions verticalCentered="1"/>
  <pageMargins left="0.5905511811023623" right="0.3937007874015748" top="0.5905511811023623" bottom="0.5905511811023623" header="0.5118110236220472" footer="0.3937007874015748"/>
  <pageSetup fitToWidth="2" horizontalDpi="600" verticalDpi="600" orientation="portrait" paperSize="9" scale="78" r:id="rId1"/>
  <headerFooter alignWithMargins="0">
    <oddFooter>&amp;C&amp;12－6－</oddFooter>
  </headerFooter>
</worksheet>
</file>

<file path=xl/worksheets/sheet5.xml><?xml version="1.0" encoding="utf-8"?>
<worksheet xmlns="http://schemas.openxmlformats.org/spreadsheetml/2006/main" xmlns:r="http://schemas.openxmlformats.org/officeDocument/2006/relationships">
  <sheetPr>
    <tabColor indexed="45"/>
  </sheetPr>
  <dimension ref="A1:AP57"/>
  <sheetViews>
    <sheetView zoomScale="75" zoomScaleNormal="75" zoomScaleSheetLayoutView="75" workbookViewId="0" topLeftCell="A1">
      <selection activeCell="I1" sqref="I1"/>
    </sheetView>
  </sheetViews>
  <sheetFormatPr defaultColWidth="9.00390625" defaultRowHeight="13.5"/>
  <cols>
    <col min="1" max="1" width="3.25390625" style="17" customWidth="1"/>
    <col min="2" max="2" width="8.375" style="17" customWidth="1"/>
    <col min="3" max="3" width="3.625" style="17" customWidth="1"/>
    <col min="4" max="4" width="8.875" style="17" customWidth="1"/>
    <col min="5" max="5" width="5.875" style="61" customWidth="1"/>
    <col min="6" max="6" width="6.25390625" style="61" customWidth="1"/>
    <col min="7" max="7" width="70.50390625" style="60" customWidth="1"/>
    <col min="8" max="8" width="64.50390625" style="9" customWidth="1"/>
    <col min="9" max="35" width="9.00390625" style="9" customWidth="1"/>
    <col min="36" max="16384" width="9.00390625" style="17" customWidth="1"/>
  </cols>
  <sheetData>
    <row r="1" spans="1:4" ht="24.75" customHeight="1">
      <c r="A1" s="949" t="s">
        <v>724</v>
      </c>
      <c r="B1" s="285"/>
      <c r="C1" s="285"/>
      <c r="D1" s="285"/>
    </row>
    <row r="2" spans="1:7" ht="14.25" customHeight="1">
      <c r="A2" s="290"/>
      <c r="B2" s="76"/>
      <c r="C2" s="286"/>
      <c r="D2" s="76"/>
      <c r="E2" s="209"/>
      <c r="F2" s="209"/>
      <c r="G2" s="209"/>
    </row>
    <row r="3" spans="1:7" ht="19.5" customHeight="1">
      <c r="A3" s="1308" t="s">
        <v>550</v>
      </c>
      <c r="B3" s="1333"/>
      <c r="C3" s="1367" t="s">
        <v>89</v>
      </c>
      <c r="D3" s="1364" t="s">
        <v>90</v>
      </c>
      <c r="E3" s="1299" t="s">
        <v>86</v>
      </c>
      <c r="F3" s="1300"/>
      <c r="G3" s="1301"/>
    </row>
    <row r="4" spans="1:12" ht="15" customHeight="1">
      <c r="A4" s="1334"/>
      <c r="B4" s="1335"/>
      <c r="C4" s="1368"/>
      <c r="D4" s="1365"/>
      <c r="E4" s="1362" t="s">
        <v>95</v>
      </c>
      <c r="F4" s="1373" t="s">
        <v>96</v>
      </c>
      <c r="G4" s="1375" t="s">
        <v>234</v>
      </c>
      <c r="H4" s="33"/>
      <c r="I4" s="1351"/>
      <c r="J4" s="1351"/>
      <c r="K4" s="33"/>
      <c r="L4" s="33"/>
    </row>
    <row r="5" spans="1:42" ht="77.25" customHeight="1">
      <c r="A5" s="1336"/>
      <c r="B5" s="1337"/>
      <c r="C5" s="1369"/>
      <c r="D5" s="1366"/>
      <c r="E5" s="1372"/>
      <c r="F5" s="1374"/>
      <c r="G5" s="1376"/>
      <c r="H5" s="102"/>
      <c r="I5" s="102"/>
      <c r="J5" s="102"/>
      <c r="K5" s="102"/>
      <c r="L5" s="102"/>
      <c r="M5" s="11"/>
      <c r="N5" s="11"/>
      <c r="O5" s="11"/>
      <c r="P5" s="11"/>
      <c r="Q5" s="11"/>
      <c r="R5" s="11"/>
      <c r="S5" s="11"/>
      <c r="T5" s="11"/>
      <c r="U5" s="11"/>
      <c r="V5" s="11"/>
      <c r="W5" s="11"/>
      <c r="X5" s="11"/>
      <c r="Y5" s="11"/>
      <c r="Z5" s="11"/>
      <c r="AA5" s="11"/>
      <c r="AB5" s="11"/>
      <c r="AC5" s="11"/>
      <c r="AD5" s="11"/>
      <c r="AE5" s="11"/>
      <c r="AF5" s="11"/>
      <c r="AG5" s="11"/>
      <c r="AH5" s="11"/>
      <c r="AI5" s="11"/>
      <c r="AJ5" s="19"/>
      <c r="AK5" s="19"/>
      <c r="AL5" s="19"/>
      <c r="AM5" s="19"/>
      <c r="AN5" s="19"/>
      <c r="AO5" s="19"/>
      <c r="AP5" s="19"/>
    </row>
    <row r="6" spans="1:41" ht="21.75" customHeight="1">
      <c r="A6" s="1316" t="s">
        <v>426</v>
      </c>
      <c r="B6" s="127" t="s">
        <v>434</v>
      </c>
      <c r="C6" s="416"/>
      <c r="D6" s="416" t="s">
        <v>3</v>
      </c>
      <c r="E6" s="417"/>
      <c r="F6" s="427"/>
      <c r="G6" s="432"/>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9"/>
      <c r="AJ6" s="19"/>
      <c r="AK6" s="19"/>
      <c r="AL6" s="19"/>
      <c r="AM6" s="19"/>
      <c r="AN6" s="19"/>
      <c r="AO6" s="19"/>
    </row>
    <row r="7" spans="1:41" ht="21.75" customHeight="1">
      <c r="A7" s="1317"/>
      <c r="B7" s="126" t="s">
        <v>428</v>
      </c>
      <c r="C7" s="418"/>
      <c r="D7" s="418"/>
      <c r="E7" s="419"/>
      <c r="F7" s="428"/>
      <c r="G7" s="433"/>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9"/>
      <c r="AJ7" s="19"/>
      <c r="AK7" s="19"/>
      <c r="AL7" s="19"/>
      <c r="AM7" s="19"/>
      <c r="AN7" s="19"/>
      <c r="AO7" s="19"/>
    </row>
    <row r="8" spans="1:41" ht="21.75" customHeight="1">
      <c r="A8" s="1317"/>
      <c r="B8" s="126" t="s">
        <v>436</v>
      </c>
      <c r="C8" s="418"/>
      <c r="D8" s="420" t="s">
        <v>4</v>
      </c>
      <c r="E8" s="419"/>
      <c r="F8" s="428"/>
      <c r="G8" s="433"/>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9"/>
      <c r="AJ8" s="19"/>
      <c r="AK8" s="19"/>
      <c r="AL8" s="19"/>
      <c r="AM8" s="19"/>
      <c r="AN8" s="19"/>
      <c r="AO8" s="19"/>
    </row>
    <row r="9" spans="1:41" ht="21.75" customHeight="1">
      <c r="A9" s="1317"/>
      <c r="B9" s="126" t="s">
        <v>429</v>
      </c>
      <c r="C9" s="418" t="s">
        <v>326</v>
      </c>
      <c r="D9" s="420" t="s">
        <v>5</v>
      </c>
      <c r="E9" s="419"/>
      <c r="F9" s="428"/>
      <c r="G9" s="433"/>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9"/>
      <c r="AJ9" s="19"/>
      <c r="AK9" s="19"/>
      <c r="AL9" s="19"/>
      <c r="AM9" s="19"/>
      <c r="AN9" s="19"/>
      <c r="AO9" s="19"/>
    </row>
    <row r="10" spans="1:41" ht="21.75" customHeight="1">
      <c r="A10" s="1317"/>
      <c r="B10" s="126" t="s">
        <v>433</v>
      </c>
      <c r="C10" s="418"/>
      <c r="D10" s="420" t="s">
        <v>60</v>
      </c>
      <c r="E10" s="419"/>
      <c r="F10" s="428"/>
      <c r="G10" s="433"/>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9"/>
      <c r="AJ10" s="19"/>
      <c r="AK10" s="19"/>
      <c r="AL10" s="19"/>
      <c r="AM10" s="19"/>
      <c r="AN10" s="19"/>
      <c r="AO10" s="19"/>
    </row>
    <row r="11" spans="1:41" ht="21.75" customHeight="1">
      <c r="A11" s="1322"/>
      <c r="B11" s="129" t="s">
        <v>439</v>
      </c>
      <c r="C11" s="421"/>
      <c r="D11" s="421" t="s">
        <v>6</v>
      </c>
      <c r="E11" s="422" t="s">
        <v>60</v>
      </c>
      <c r="F11" s="429" t="s">
        <v>163</v>
      </c>
      <c r="G11" s="434" t="s">
        <v>66</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9"/>
      <c r="AJ11" s="19"/>
      <c r="AK11" s="19"/>
      <c r="AL11" s="19"/>
      <c r="AM11" s="19"/>
      <c r="AN11" s="19"/>
      <c r="AO11" s="19"/>
    </row>
    <row r="12" spans="1:41" ht="21.75" customHeight="1">
      <c r="A12" s="1323" t="s">
        <v>478</v>
      </c>
      <c r="B12" s="127" t="s">
        <v>546</v>
      </c>
      <c r="C12" s="416" t="s">
        <v>332</v>
      </c>
      <c r="D12" s="416" t="s">
        <v>283</v>
      </c>
      <c r="E12" s="417"/>
      <c r="F12" s="427"/>
      <c r="G12" s="43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9"/>
      <c r="AJ12" s="19"/>
      <c r="AK12" s="19"/>
      <c r="AL12" s="19"/>
      <c r="AM12" s="19"/>
      <c r="AN12" s="19"/>
      <c r="AO12" s="19"/>
    </row>
    <row r="13" spans="1:41" ht="21.75" customHeight="1">
      <c r="A13" s="1324"/>
      <c r="B13" s="129" t="s">
        <v>530</v>
      </c>
      <c r="C13" s="421"/>
      <c r="D13" s="421"/>
      <c r="E13" s="422"/>
      <c r="F13" s="429"/>
      <c r="G13" s="434"/>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9"/>
      <c r="AJ13" s="19"/>
      <c r="AK13" s="19"/>
      <c r="AL13" s="19"/>
      <c r="AM13" s="19"/>
      <c r="AN13" s="19"/>
      <c r="AO13" s="19"/>
    </row>
    <row r="14" spans="1:41" ht="21.75" customHeight="1">
      <c r="A14" s="1316" t="s">
        <v>479</v>
      </c>
      <c r="B14" s="127" t="s">
        <v>442</v>
      </c>
      <c r="C14" s="416" t="s">
        <v>336</v>
      </c>
      <c r="D14" s="416" t="s">
        <v>7</v>
      </c>
      <c r="E14" s="417" t="s">
        <v>167</v>
      </c>
      <c r="F14" s="427" t="s">
        <v>164</v>
      </c>
      <c r="G14" s="432" t="s">
        <v>67</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9"/>
      <c r="AJ14" s="19"/>
      <c r="AK14" s="19"/>
      <c r="AL14" s="19"/>
      <c r="AM14" s="19"/>
      <c r="AN14" s="19"/>
      <c r="AO14" s="19"/>
    </row>
    <row r="15" spans="1:41" ht="21.75" customHeight="1">
      <c r="A15" s="1317"/>
      <c r="B15" s="126" t="s">
        <v>443</v>
      </c>
      <c r="C15" s="418"/>
      <c r="D15" s="418"/>
      <c r="E15" s="419"/>
      <c r="F15" s="428"/>
      <c r="G15" s="433"/>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9"/>
      <c r="AJ15" s="19"/>
      <c r="AK15" s="19"/>
      <c r="AL15" s="19"/>
      <c r="AM15" s="19"/>
      <c r="AN15" s="19"/>
      <c r="AO15" s="19"/>
    </row>
    <row r="16" spans="1:41" ht="21.75" customHeight="1">
      <c r="A16" s="1317"/>
      <c r="B16" s="126" t="s">
        <v>444</v>
      </c>
      <c r="C16" s="418"/>
      <c r="D16" s="418"/>
      <c r="E16" s="419"/>
      <c r="F16" s="428"/>
      <c r="G16" s="433"/>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9"/>
      <c r="AJ16" s="19"/>
      <c r="AK16" s="19"/>
      <c r="AL16" s="19"/>
      <c r="AM16" s="19"/>
      <c r="AN16" s="19"/>
      <c r="AO16" s="19"/>
    </row>
    <row r="17" spans="1:41" ht="21.75" customHeight="1">
      <c r="A17" s="1317"/>
      <c r="B17" s="126" t="s">
        <v>537</v>
      </c>
      <c r="C17" s="418"/>
      <c r="D17" s="418" t="s">
        <v>8</v>
      </c>
      <c r="E17" s="419" t="s">
        <v>206</v>
      </c>
      <c r="F17" s="428" t="s">
        <v>163</v>
      </c>
      <c r="G17" s="433" t="s">
        <v>68</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9"/>
      <c r="AJ17" s="19"/>
      <c r="AK17" s="19"/>
      <c r="AL17" s="19"/>
      <c r="AM17" s="19"/>
      <c r="AN17" s="19"/>
      <c r="AO17" s="19"/>
    </row>
    <row r="18" spans="1:41" ht="21.75" customHeight="1">
      <c r="A18" s="1317"/>
      <c r="B18" s="413" t="s">
        <v>556</v>
      </c>
      <c r="C18" s="418"/>
      <c r="D18" s="420" t="s">
        <v>9</v>
      </c>
      <c r="E18" s="419" t="s">
        <v>168</v>
      </c>
      <c r="F18" s="428" t="s">
        <v>163</v>
      </c>
      <c r="G18" s="433" t="s">
        <v>69</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9"/>
      <c r="AJ18" s="19"/>
      <c r="AK18" s="19"/>
      <c r="AL18" s="19"/>
      <c r="AM18" s="19"/>
      <c r="AN18" s="19"/>
      <c r="AO18" s="19"/>
    </row>
    <row r="19" spans="1:41" ht="21.75" customHeight="1">
      <c r="A19" s="1317"/>
      <c r="B19" s="126" t="s">
        <v>445</v>
      </c>
      <c r="C19" s="418"/>
      <c r="D19" s="418" t="s">
        <v>253</v>
      </c>
      <c r="E19" s="419"/>
      <c r="F19" s="428"/>
      <c r="G19" s="433"/>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9"/>
      <c r="AJ19" s="19"/>
      <c r="AK19" s="19"/>
      <c r="AL19" s="19"/>
      <c r="AM19" s="19"/>
      <c r="AN19" s="19"/>
      <c r="AO19" s="19"/>
    </row>
    <row r="20" spans="1:41" ht="21.75" customHeight="1">
      <c r="A20" s="1317"/>
      <c r="B20" s="126" t="s">
        <v>446</v>
      </c>
      <c r="C20" s="418"/>
      <c r="D20" s="423"/>
      <c r="E20" s="419"/>
      <c r="F20" s="428"/>
      <c r="G20" s="433"/>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9"/>
      <c r="AJ20" s="19"/>
      <c r="AK20" s="19"/>
      <c r="AL20" s="19"/>
      <c r="AM20" s="19"/>
      <c r="AN20" s="19"/>
      <c r="AO20" s="19"/>
    </row>
    <row r="21" spans="1:41" ht="21.75" customHeight="1">
      <c r="A21" s="1322"/>
      <c r="B21" s="129" t="s">
        <v>447</v>
      </c>
      <c r="C21" s="421" t="s">
        <v>343</v>
      </c>
      <c r="D21" s="424" t="s">
        <v>61</v>
      </c>
      <c r="E21" s="422"/>
      <c r="F21" s="429"/>
      <c r="G21" s="434"/>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9"/>
      <c r="AJ21" s="19"/>
      <c r="AK21" s="19"/>
      <c r="AL21" s="19"/>
      <c r="AM21" s="19"/>
      <c r="AN21" s="19"/>
      <c r="AO21" s="19"/>
    </row>
    <row r="22" spans="1:41" ht="21.75" customHeight="1">
      <c r="A22" s="1318" t="s">
        <v>480</v>
      </c>
      <c r="B22" s="127" t="s">
        <v>143</v>
      </c>
      <c r="C22" s="416"/>
      <c r="D22" s="425"/>
      <c r="E22" s="417"/>
      <c r="F22" s="427"/>
      <c r="G22" s="432"/>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9"/>
      <c r="AJ22" s="19"/>
      <c r="AK22" s="19"/>
      <c r="AL22" s="19"/>
      <c r="AM22" s="19"/>
      <c r="AN22" s="19"/>
      <c r="AO22" s="19"/>
    </row>
    <row r="23" spans="1:41" ht="21.75" customHeight="1">
      <c r="A23" s="1338"/>
      <c r="B23" s="129" t="s">
        <v>516</v>
      </c>
      <c r="C23" s="421"/>
      <c r="D23" s="424"/>
      <c r="E23" s="422"/>
      <c r="F23" s="429"/>
      <c r="G23" s="434"/>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9"/>
      <c r="AJ23" s="19"/>
      <c r="AK23" s="19"/>
      <c r="AL23" s="19"/>
      <c r="AM23" s="19"/>
      <c r="AN23" s="19"/>
      <c r="AO23" s="19"/>
    </row>
    <row r="24" spans="1:41" ht="21.75" customHeight="1">
      <c r="A24" s="1339" t="s">
        <v>481</v>
      </c>
      <c r="B24" s="127" t="s">
        <v>547</v>
      </c>
      <c r="C24" s="416" t="s">
        <v>346</v>
      </c>
      <c r="D24" s="425" t="s">
        <v>62</v>
      </c>
      <c r="E24" s="417" t="s">
        <v>171</v>
      </c>
      <c r="F24" s="427" t="s">
        <v>164</v>
      </c>
      <c r="G24" s="432" t="s">
        <v>70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9"/>
      <c r="AJ24" s="19"/>
      <c r="AK24" s="19"/>
      <c r="AL24" s="19"/>
      <c r="AM24" s="19"/>
      <c r="AN24" s="19"/>
      <c r="AO24" s="19"/>
    </row>
    <row r="25" spans="1:41" ht="21.75" customHeight="1">
      <c r="A25" s="1340"/>
      <c r="B25" s="129" t="s">
        <v>430</v>
      </c>
      <c r="C25" s="421"/>
      <c r="D25" s="424" t="s">
        <v>254</v>
      </c>
      <c r="E25" s="422" t="s">
        <v>172</v>
      </c>
      <c r="F25" s="429" t="s">
        <v>164</v>
      </c>
      <c r="G25" s="434" t="s">
        <v>79</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9"/>
      <c r="AJ25" s="19"/>
      <c r="AK25" s="19"/>
      <c r="AL25" s="19"/>
      <c r="AM25" s="19"/>
      <c r="AN25" s="19"/>
      <c r="AO25" s="19"/>
    </row>
    <row r="26" spans="1:41" ht="33.75" customHeight="1">
      <c r="A26" s="1307" t="s">
        <v>542</v>
      </c>
      <c r="B26" s="127" t="s">
        <v>454</v>
      </c>
      <c r="C26" s="416" t="s">
        <v>324</v>
      </c>
      <c r="D26" s="416" t="s">
        <v>10</v>
      </c>
      <c r="E26" s="417" t="s">
        <v>173</v>
      </c>
      <c r="F26" s="427" t="s">
        <v>165</v>
      </c>
      <c r="G26" s="432" t="s">
        <v>80</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9"/>
      <c r="AJ26" s="19"/>
      <c r="AK26" s="19"/>
      <c r="AL26" s="19"/>
      <c r="AM26" s="19"/>
      <c r="AN26" s="19"/>
      <c r="AO26" s="19"/>
    </row>
    <row r="27" spans="1:41" ht="21.75" customHeight="1">
      <c r="A27" s="1307"/>
      <c r="B27" s="126" t="s">
        <v>452</v>
      </c>
      <c r="C27" s="426"/>
      <c r="D27" s="418" t="s">
        <v>11</v>
      </c>
      <c r="E27" s="419" t="s">
        <v>171</v>
      </c>
      <c r="F27" s="428" t="s">
        <v>164</v>
      </c>
      <c r="G27" s="433" t="s">
        <v>81</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9"/>
      <c r="AJ27" s="19"/>
      <c r="AK27" s="19"/>
      <c r="AL27" s="19"/>
      <c r="AM27" s="19"/>
      <c r="AN27" s="19"/>
      <c r="AO27" s="19"/>
    </row>
    <row r="28" spans="1:41" ht="21.75" customHeight="1">
      <c r="A28" s="1307"/>
      <c r="B28" s="126" t="s">
        <v>453</v>
      </c>
      <c r="C28" s="426"/>
      <c r="D28" s="418"/>
      <c r="E28" s="419" t="s">
        <v>174</v>
      </c>
      <c r="F28" s="428" t="s">
        <v>164</v>
      </c>
      <c r="G28" s="433"/>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9"/>
      <c r="AJ28" s="19"/>
      <c r="AK28" s="19"/>
      <c r="AL28" s="19"/>
      <c r="AM28" s="19"/>
      <c r="AN28" s="19"/>
      <c r="AO28" s="19"/>
    </row>
    <row r="29" spans="1:41" ht="21.75" customHeight="1">
      <c r="A29" s="1307"/>
      <c r="B29" s="126" t="s">
        <v>552</v>
      </c>
      <c r="C29" s="426"/>
      <c r="D29" s="418" t="s">
        <v>12</v>
      </c>
      <c r="E29" s="419" t="s">
        <v>13</v>
      </c>
      <c r="F29" s="428" t="s">
        <v>163</v>
      </c>
      <c r="G29" s="433" t="s">
        <v>82</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9"/>
      <c r="AJ29" s="19"/>
      <c r="AK29" s="19"/>
      <c r="AL29" s="19"/>
      <c r="AM29" s="19"/>
      <c r="AN29" s="19"/>
      <c r="AO29" s="19"/>
    </row>
    <row r="30" spans="1:41" ht="21.75" customHeight="1">
      <c r="A30" s="1307"/>
      <c r="B30" s="126" t="s">
        <v>535</v>
      </c>
      <c r="C30" s="418"/>
      <c r="D30" s="418" t="s">
        <v>117</v>
      </c>
      <c r="E30" s="419"/>
      <c r="F30" s="428"/>
      <c r="G30" s="433"/>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9"/>
      <c r="AJ30" s="19"/>
      <c r="AK30" s="19"/>
      <c r="AL30" s="19"/>
      <c r="AM30" s="19"/>
      <c r="AN30" s="19"/>
      <c r="AO30" s="19"/>
    </row>
    <row r="31" spans="1:41" ht="21.75" customHeight="1">
      <c r="A31" s="1307"/>
      <c r="B31" s="129" t="s">
        <v>425</v>
      </c>
      <c r="C31" s="421" t="s">
        <v>341</v>
      </c>
      <c r="D31" s="421" t="s">
        <v>14</v>
      </c>
      <c r="E31" s="422" t="s">
        <v>15</v>
      </c>
      <c r="F31" s="429" t="s">
        <v>163</v>
      </c>
      <c r="G31" s="434" t="s">
        <v>83</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9"/>
      <c r="AJ31" s="19"/>
      <c r="AK31" s="19"/>
      <c r="AL31" s="19"/>
      <c r="AM31" s="19"/>
      <c r="AN31" s="19"/>
      <c r="AO31" s="19"/>
    </row>
    <row r="32" spans="1:35" ht="21.75" customHeight="1">
      <c r="A32" s="1321" t="s">
        <v>482</v>
      </c>
      <c r="B32" s="414" t="s">
        <v>457</v>
      </c>
      <c r="C32" s="416"/>
      <c r="D32" s="416" t="s">
        <v>16</v>
      </c>
      <c r="E32" s="417" t="s">
        <v>17</v>
      </c>
      <c r="F32" s="427" t="s">
        <v>163</v>
      </c>
      <c r="G32" s="432" t="s">
        <v>84</v>
      </c>
      <c r="AI32" s="17"/>
    </row>
    <row r="33" spans="1:35" ht="21.75" customHeight="1">
      <c r="A33" s="1321"/>
      <c r="B33" s="126" t="s">
        <v>456</v>
      </c>
      <c r="C33" s="418"/>
      <c r="D33" s="418" t="s">
        <v>3</v>
      </c>
      <c r="E33" s="419" t="s">
        <v>17</v>
      </c>
      <c r="F33" s="428" t="s">
        <v>163</v>
      </c>
      <c r="G33" s="433" t="s">
        <v>72</v>
      </c>
      <c r="AI33" s="17"/>
    </row>
    <row r="34" spans="1:35" ht="21.75" customHeight="1">
      <c r="A34" s="1321"/>
      <c r="B34" s="126" t="s">
        <v>458</v>
      </c>
      <c r="C34" s="418"/>
      <c r="D34" s="418" t="s">
        <v>18</v>
      </c>
      <c r="E34" s="419" t="s">
        <v>17</v>
      </c>
      <c r="F34" s="428" t="s">
        <v>163</v>
      </c>
      <c r="G34" s="433" t="s">
        <v>74</v>
      </c>
      <c r="K34" s="48"/>
      <c r="AI34" s="17"/>
    </row>
    <row r="35" spans="1:35" ht="21.75" customHeight="1">
      <c r="A35" s="1321"/>
      <c r="B35" s="126" t="s">
        <v>459</v>
      </c>
      <c r="C35" s="418"/>
      <c r="D35" s="418" t="s">
        <v>17</v>
      </c>
      <c r="E35" s="419" t="s">
        <v>19</v>
      </c>
      <c r="F35" s="428" t="s">
        <v>164</v>
      </c>
      <c r="G35" s="433" t="s">
        <v>75</v>
      </c>
      <c r="K35" s="48"/>
      <c r="AI35" s="17"/>
    </row>
    <row r="36" spans="1:35" ht="21.75" customHeight="1">
      <c r="A36" s="1321"/>
      <c r="B36" s="126" t="s">
        <v>536</v>
      </c>
      <c r="C36" s="418"/>
      <c r="D36" s="418" t="s">
        <v>161</v>
      </c>
      <c r="E36" s="419" t="s">
        <v>117</v>
      </c>
      <c r="F36" s="428" t="s">
        <v>163</v>
      </c>
      <c r="G36" s="433" t="s">
        <v>73</v>
      </c>
      <c r="AI36" s="17"/>
    </row>
    <row r="37" spans="1:35" ht="21.75" customHeight="1">
      <c r="A37" s="1321"/>
      <c r="B37" s="126" t="s">
        <v>554</v>
      </c>
      <c r="C37" s="983"/>
      <c r="D37" s="418" t="s">
        <v>20</v>
      </c>
      <c r="E37" s="419" t="s">
        <v>17</v>
      </c>
      <c r="F37" s="428" t="s">
        <v>163</v>
      </c>
      <c r="G37" s="433" t="s">
        <v>76</v>
      </c>
      <c r="K37" s="48"/>
      <c r="AI37" s="17"/>
    </row>
    <row r="38" spans="1:35" ht="21.75" customHeight="1">
      <c r="A38" s="1321"/>
      <c r="B38" s="415" t="s">
        <v>511</v>
      </c>
      <c r="C38" s="421"/>
      <c r="D38" s="421" t="s">
        <v>21</v>
      </c>
      <c r="E38" s="422"/>
      <c r="F38" s="429"/>
      <c r="G38" s="434"/>
      <c r="AI38" s="17"/>
    </row>
    <row r="39" spans="1:35" ht="45.75" customHeight="1">
      <c r="A39" s="1308" t="s">
        <v>460</v>
      </c>
      <c r="B39" s="1333"/>
      <c r="C39" s="38" t="s">
        <v>324</v>
      </c>
      <c r="D39" s="54" t="s">
        <v>22</v>
      </c>
      <c r="E39" s="262" t="s">
        <v>23</v>
      </c>
      <c r="F39" s="430" t="s">
        <v>166</v>
      </c>
      <c r="G39" s="435" t="s">
        <v>77</v>
      </c>
      <c r="AI39" s="17"/>
    </row>
    <row r="40" spans="1:35" ht="30.75" customHeight="1">
      <c r="A40" s="1308" t="s">
        <v>461</v>
      </c>
      <c r="B40" s="1333"/>
      <c r="C40" s="21" t="s">
        <v>354</v>
      </c>
      <c r="D40" s="21" t="s">
        <v>24</v>
      </c>
      <c r="E40" s="240" t="s">
        <v>167</v>
      </c>
      <c r="F40" s="431" t="s">
        <v>164</v>
      </c>
      <c r="G40" s="436" t="s">
        <v>78</v>
      </c>
      <c r="R40" s="48" t="s">
        <v>401</v>
      </c>
      <c r="AI40" s="17"/>
    </row>
    <row r="41" spans="1:35" ht="28.5" customHeight="1">
      <c r="A41" s="1330" t="s">
        <v>91</v>
      </c>
      <c r="B41" s="1332"/>
      <c r="C41" s="291">
        <f>COUNTA(C6:C11,C12:C14,C15:C17,C18,C19:C24,C25,C26,C27,C28:C29,C30:C31,C32,C33,C34,C35,C36,C37,C38:C39,C40)</f>
        <v>9</v>
      </c>
      <c r="D41" s="38" t="s">
        <v>25</v>
      </c>
      <c r="E41" s="283" t="s">
        <v>104</v>
      </c>
      <c r="F41" s="284" t="s">
        <v>104</v>
      </c>
      <c r="G41" s="437"/>
      <c r="AI41" s="17"/>
    </row>
    <row r="42" spans="2:7" ht="18" customHeight="1">
      <c r="B42" s="17" t="s">
        <v>673</v>
      </c>
      <c r="C42" s="32" t="s">
        <v>1</v>
      </c>
      <c r="D42" s="32"/>
      <c r="E42" s="845"/>
      <c r="F42" s="845"/>
      <c r="G42" s="845"/>
    </row>
    <row r="43" spans="5:7" ht="18" customHeight="1">
      <c r="E43" s="59"/>
      <c r="F43" s="59"/>
      <c r="G43" s="48"/>
    </row>
    <row r="44" spans="5:7" ht="18.75" customHeight="1">
      <c r="E44" s="59"/>
      <c r="F44" s="59"/>
      <c r="G44" s="48"/>
    </row>
    <row r="45" spans="2:35" s="63" customFormat="1" ht="13.5">
      <c r="B45" s="9"/>
      <c r="E45" s="59"/>
      <c r="F45" s="59"/>
      <c r="G45" s="48"/>
      <c r="H45" s="9"/>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row>
    <row r="46" spans="5:35" s="63" customFormat="1" ht="13.5">
      <c r="E46" s="59"/>
      <c r="F46" s="59"/>
      <c r="G46" s="48"/>
      <c r="H46" s="9"/>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row>
    <row r="47" spans="2:35" s="63" customFormat="1" ht="13.5">
      <c r="B47" s="17"/>
      <c r="C47" s="17"/>
      <c r="D47" s="17"/>
      <c r="E47" s="61"/>
      <c r="F47" s="61"/>
      <c r="G47" s="50"/>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row>
    <row r="48" spans="7:8" ht="13.5">
      <c r="G48" s="50"/>
      <c r="H48" s="202"/>
    </row>
    <row r="49" spans="5:8" ht="13.5">
      <c r="E49" s="287"/>
      <c r="F49" s="287"/>
      <c r="G49" s="288"/>
      <c r="H49" s="202"/>
    </row>
    <row r="50" spans="5:7" ht="13.5">
      <c r="E50" s="1370"/>
      <c r="F50" s="1370"/>
      <c r="G50" s="1371"/>
    </row>
    <row r="51" spans="5:7" ht="13.5">
      <c r="E51" s="269"/>
      <c r="F51" s="269"/>
      <c r="G51" s="59"/>
    </row>
    <row r="52" spans="5:7" ht="13.5">
      <c r="E52" s="269"/>
      <c r="F52" s="269"/>
      <c r="G52" s="203"/>
    </row>
    <row r="53" spans="5:7" ht="13.5">
      <c r="E53" s="59"/>
      <c r="F53" s="59"/>
      <c r="G53" s="48"/>
    </row>
    <row r="54" spans="5:7" ht="13.5">
      <c r="E54" s="59"/>
      <c r="F54" s="59"/>
      <c r="G54" s="48"/>
    </row>
    <row r="55" spans="5:7" ht="13.5">
      <c r="E55" s="59"/>
      <c r="F55" s="59"/>
      <c r="G55" s="48"/>
    </row>
    <row r="56" spans="5:7" ht="13.5">
      <c r="E56" s="59"/>
      <c r="F56" s="59"/>
      <c r="G56" s="48"/>
    </row>
    <row r="57" ht="13.5">
      <c r="G57" s="50"/>
    </row>
  </sheetData>
  <sheetProtection/>
  <mergeCells count="19">
    <mergeCell ref="C3:C5"/>
    <mergeCell ref="E50:G50"/>
    <mergeCell ref="E4:E5"/>
    <mergeCell ref="F4:F5"/>
    <mergeCell ref="G4:G5"/>
    <mergeCell ref="A12:A13"/>
    <mergeCell ref="A26:A31"/>
    <mergeCell ref="A22:A23"/>
    <mergeCell ref="A24:A25"/>
    <mergeCell ref="I4:J4"/>
    <mergeCell ref="D3:D5"/>
    <mergeCell ref="E3:G3"/>
    <mergeCell ref="A41:B41"/>
    <mergeCell ref="A14:A21"/>
    <mergeCell ref="A6:A11"/>
    <mergeCell ref="A3:B5"/>
    <mergeCell ref="A39:B39"/>
    <mergeCell ref="A32:A38"/>
    <mergeCell ref="A40:B40"/>
  </mergeCells>
  <printOptions verticalCentered="1"/>
  <pageMargins left="0.5905511811023623" right="0.3937007874015748" top="0.5905511811023623" bottom="0.5905511811023623" header="0.5118110236220472" footer="0.3937007874015748"/>
  <pageSetup fitToWidth="2" horizontalDpi="600" verticalDpi="600" orientation="portrait" paperSize="9" scale="78" r:id="rId1"/>
  <headerFooter alignWithMargins="0">
    <oddFooter>&amp;C&amp;12－7－</oddFoot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AR96"/>
  <sheetViews>
    <sheetView zoomScale="75" zoomScaleNormal="75" zoomScaleSheetLayoutView="75" zoomScalePageLayoutView="0" workbookViewId="0" topLeftCell="A1">
      <pane xSplit="2" ySplit="4" topLeftCell="C5"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4.125" style="49" customWidth="1"/>
    <col min="2" max="2" width="11.625" style="35" customWidth="1"/>
    <col min="3" max="3" width="34.125" style="35" customWidth="1"/>
    <col min="4" max="4" width="24.75390625" style="35" customWidth="1"/>
    <col min="5" max="5" width="9.125" style="440" customWidth="1"/>
    <col min="6" max="6" width="8.75390625" style="440" customWidth="1"/>
    <col min="7" max="10" width="3.25390625" style="497" customWidth="1"/>
    <col min="11" max="11" width="54.50390625" style="495" customWidth="1"/>
    <col min="12" max="13" width="7.125" style="35" customWidth="1"/>
    <col min="14" max="14" width="9.00390625" style="498" customWidth="1"/>
    <col min="15" max="16384" width="9.00390625" style="35" customWidth="1"/>
  </cols>
  <sheetData>
    <row r="1" spans="1:44" s="953" customFormat="1" ht="24.75" customHeight="1">
      <c r="A1" s="948" t="s">
        <v>744</v>
      </c>
      <c r="B1" s="949"/>
      <c r="C1" s="949"/>
      <c r="D1" s="949"/>
      <c r="E1" s="949"/>
      <c r="F1" s="949"/>
      <c r="G1" s="949"/>
      <c r="H1" s="949"/>
      <c r="I1" s="949"/>
      <c r="J1" s="949"/>
      <c r="K1" s="950"/>
      <c r="L1" s="950"/>
      <c r="M1" s="951"/>
      <c r="N1" s="952"/>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951"/>
      <c r="AR1" s="951"/>
    </row>
    <row r="2" spans="1:44" ht="24.75" customHeight="1">
      <c r="A2" s="956" t="s">
        <v>726</v>
      </c>
      <c r="B2" s="289"/>
      <c r="C2" s="289"/>
      <c r="D2" s="289"/>
      <c r="E2" s="289"/>
      <c r="F2" s="289"/>
      <c r="G2" s="289"/>
      <c r="H2" s="289"/>
      <c r="I2" s="289"/>
      <c r="J2" s="289"/>
      <c r="K2" s="494"/>
      <c r="L2" s="494"/>
      <c r="M2" s="495"/>
      <c r="N2" s="496"/>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row>
    <row r="3" spans="1:44" ht="16.5" customHeight="1">
      <c r="A3" s="1308"/>
      <c r="B3" s="1378" t="s">
        <v>643</v>
      </c>
      <c r="C3" s="1387" t="s">
        <v>638</v>
      </c>
      <c r="D3" s="1389" t="s">
        <v>639</v>
      </c>
      <c r="E3" s="1391" t="s">
        <v>640</v>
      </c>
      <c r="F3" s="1392" t="s">
        <v>641</v>
      </c>
      <c r="G3" s="1385" t="s">
        <v>642</v>
      </c>
      <c r="H3" s="1386"/>
      <c r="I3" s="1386"/>
      <c r="J3" s="1386"/>
      <c r="K3" s="1380" t="s">
        <v>743</v>
      </c>
      <c r="L3" s="495"/>
      <c r="M3" s="495"/>
      <c r="N3" s="496"/>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row>
    <row r="4" spans="1:44" ht="72" customHeight="1">
      <c r="A4" s="1377"/>
      <c r="B4" s="1379"/>
      <c r="C4" s="1388"/>
      <c r="D4" s="1390"/>
      <c r="E4" s="1390"/>
      <c r="F4" s="1393"/>
      <c r="G4" s="1032" t="s">
        <v>27</v>
      </c>
      <c r="H4" s="1033" t="s">
        <v>28</v>
      </c>
      <c r="I4" s="1033" t="s">
        <v>54</v>
      </c>
      <c r="J4" s="1034" t="s">
        <v>489</v>
      </c>
      <c r="K4" s="1381"/>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row>
    <row r="5" spans="1:44" s="50" customFormat="1" ht="25.5" customHeight="1">
      <c r="A5" s="1382" t="s">
        <v>311</v>
      </c>
      <c r="B5" s="991" t="s">
        <v>434</v>
      </c>
      <c r="C5" s="441" t="s">
        <v>26</v>
      </c>
      <c r="D5" s="442" t="s">
        <v>746</v>
      </c>
      <c r="E5" s="452">
        <v>19440</v>
      </c>
      <c r="F5" s="453">
        <v>91</v>
      </c>
      <c r="G5" s="469" t="s">
        <v>139</v>
      </c>
      <c r="H5" s="470"/>
      <c r="I5" s="470"/>
      <c r="J5" s="931"/>
      <c r="K5" s="994" t="s">
        <v>259</v>
      </c>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row>
    <row r="6" spans="1:44" s="50" customFormat="1" ht="18.75" customHeight="1">
      <c r="A6" s="1383"/>
      <c r="B6" s="1020" t="s">
        <v>428</v>
      </c>
      <c r="C6" s="488" t="s">
        <v>559</v>
      </c>
      <c r="D6" s="451" t="s">
        <v>614</v>
      </c>
      <c r="E6" s="466">
        <v>156</v>
      </c>
      <c r="F6" s="489">
        <v>156</v>
      </c>
      <c r="G6" s="490" t="s">
        <v>139</v>
      </c>
      <c r="H6" s="491"/>
      <c r="I6" s="491"/>
      <c r="J6" s="932"/>
      <c r="K6" s="995"/>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pans="1:44" s="50" customFormat="1" ht="18.75" customHeight="1">
      <c r="A7" s="1383"/>
      <c r="B7" s="1021"/>
      <c r="C7" s="486" t="s">
        <v>618</v>
      </c>
      <c r="D7" s="449" t="s">
        <v>746</v>
      </c>
      <c r="E7" s="456"/>
      <c r="F7" s="457">
        <v>35</v>
      </c>
      <c r="G7" s="479" t="s">
        <v>139</v>
      </c>
      <c r="H7" s="480"/>
      <c r="I7" s="480"/>
      <c r="J7" s="933"/>
      <c r="K7" s="996"/>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row>
    <row r="8" spans="1:12" s="50" customFormat="1" ht="25.5" customHeight="1">
      <c r="A8" s="1383"/>
      <c r="B8" s="1022" t="s">
        <v>531</v>
      </c>
      <c r="C8" s="443"/>
      <c r="D8" s="444"/>
      <c r="E8" s="458"/>
      <c r="F8" s="459"/>
      <c r="G8" s="471"/>
      <c r="H8" s="472"/>
      <c r="I8" s="472"/>
      <c r="J8" s="934"/>
      <c r="K8" s="997" t="s">
        <v>318</v>
      </c>
      <c r="L8" s="48"/>
    </row>
    <row r="9" spans="1:11" s="50" customFormat="1" ht="25.5" customHeight="1">
      <c r="A9" s="1383"/>
      <c r="B9" s="1022" t="s">
        <v>517</v>
      </c>
      <c r="C9" s="485" t="s">
        <v>626</v>
      </c>
      <c r="D9" s="448" t="s">
        <v>619</v>
      </c>
      <c r="E9" s="454">
        <v>20</v>
      </c>
      <c r="F9" s="455">
        <v>9</v>
      </c>
      <c r="G9" s="471"/>
      <c r="H9" s="472" t="s">
        <v>139</v>
      </c>
      <c r="I9" s="472"/>
      <c r="J9" s="934"/>
      <c r="K9" s="998" t="s">
        <v>260</v>
      </c>
    </row>
    <row r="10" spans="1:11" s="50" customFormat="1" ht="25.5" customHeight="1">
      <c r="A10" s="1383"/>
      <c r="B10" s="1022" t="s">
        <v>438</v>
      </c>
      <c r="C10" s="485" t="s">
        <v>635</v>
      </c>
      <c r="D10" s="448" t="s">
        <v>620</v>
      </c>
      <c r="E10" s="454"/>
      <c r="F10" s="455"/>
      <c r="G10" s="471"/>
      <c r="H10" s="472"/>
      <c r="I10" s="472" t="s">
        <v>139</v>
      </c>
      <c r="J10" s="934"/>
      <c r="K10" s="998"/>
    </row>
    <row r="11" spans="1:11" s="50" customFormat="1" ht="25.5" customHeight="1">
      <c r="A11" s="1384"/>
      <c r="B11" s="1023" t="s">
        <v>439</v>
      </c>
      <c r="C11" s="445"/>
      <c r="D11" s="446"/>
      <c r="E11" s="460"/>
      <c r="F11" s="461"/>
      <c r="G11" s="473"/>
      <c r="H11" s="474"/>
      <c r="I11" s="474"/>
      <c r="J11" s="935"/>
      <c r="K11" s="999"/>
    </row>
    <row r="12" spans="1:11" s="50" customFormat="1" ht="25.5" customHeight="1">
      <c r="A12" s="1382" t="s">
        <v>478</v>
      </c>
      <c r="B12" s="1021" t="s">
        <v>440</v>
      </c>
      <c r="C12" s="447"/>
      <c r="D12" s="500"/>
      <c r="E12" s="462"/>
      <c r="F12" s="463"/>
      <c r="G12" s="479"/>
      <c r="H12" s="480"/>
      <c r="I12" s="480"/>
      <c r="J12" s="933"/>
      <c r="K12" s="1000" t="s">
        <v>261</v>
      </c>
    </row>
    <row r="13" spans="1:11" s="50" customFormat="1" ht="18" customHeight="1">
      <c r="A13" s="1383"/>
      <c r="B13" s="1020" t="s">
        <v>530</v>
      </c>
      <c r="C13" s="488" t="s">
        <v>560</v>
      </c>
      <c r="D13" s="451" t="s">
        <v>615</v>
      </c>
      <c r="E13" s="466">
        <v>501</v>
      </c>
      <c r="F13" s="489">
        <v>62</v>
      </c>
      <c r="G13" s="490"/>
      <c r="H13" s="491"/>
      <c r="I13" s="491" t="s">
        <v>139</v>
      </c>
      <c r="J13" s="932"/>
      <c r="K13" s="1001" t="s">
        <v>262</v>
      </c>
    </row>
    <row r="14" spans="1:11" s="50" customFormat="1" ht="18" customHeight="1">
      <c r="A14" s="1383"/>
      <c r="B14" s="1024"/>
      <c r="C14" s="492"/>
      <c r="D14" s="450" t="s">
        <v>616</v>
      </c>
      <c r="E14" s="464">
        <v>821</v>
      </c>
      <c r="F14" s="465">
        <v>66</v>
      </c>
      <c r="G14" s="475"/>
      <c r="H14" s="476"/>
      <c r="I14" s="476" t="s">
        <v>139</v>
      </c>
      <c r="J14" s="936"/>
      <c r="K14" s="1002"/>
    </row>
    <row r="15" spans="1:11" s="50" customFormat="1" ht="18" customHeight="1">
      <c r="A15" s="1384"/>
      <c r="B15" s="1025"/>
      <c r="C15" s="501"/>
      <c r="D15" s="502" t="s">
        <v>617</v>
      </c>
      <c r="E15" s="503">
        <v>1570</v>
      </c>
      <c r="F15" s="504">
        <v>180</v>
      </c>
      <c r="G15" s="467"/>
      <c r="H15" s="468"/>
      <c r="I15" s="468" t="s">
        <v>139</v>
      </c>
      <c r="J15" s="937"/>
      <c r="K15" s="1002"/>
    </row>
    <row r="16" spans="1:11" s="48" customFormat="1" ht="18" customHeight="1">
      <c r="A16" s="1382" t="s">
        <v>310</v>
      </c>
      <c r="B16" s="1026" t="s">
        <v>442</v>
      </c>
      <c r="C16" s="524" t="s">
        <v>561</v>
      </c>
      <c r="D16" s="525" t="s">
        <v>562</v>
      </c>
      <c r="E16" s="526">
        <v>57766</v>
      </c>
      <c r="F16" s="527">
        <v>650</v>
      </c>
      <c r="G16" s="477" t="s">
        <v>139</v>
      </c>
      <c r="H16" s="478"/>
      <c r="I16" s="478"/>
      <c r="J16" s="938"/>
      <c r="K16" s="1003" t="s">
        <v>263</v>
      </c>
    </row>
    <row r="17" spans="1:11" s="48" customFormat="1" ht="18" customHeight="1">
      <c r="A17" s="1396"/>
      <c r="B17" s="1021"/>
      <c r="C17" s="486" t="s">
        <v>563</v>
      </c>
      <c r="D17" s="449" t="s">
        <v>564</v>
      </c>
      <c r="E17" s="456">
        <v>1359</v>
      </c>
      <c r="F17" s="457">
        <v>230</v>
      </c>
      <c r="G17" s="479"/>
      <c r="H17" s="480" t="s">
        <v>139</v>
      </c>
      <c r="I17" s="480"/>
      <c r="J17" s="933"/>
      <c r="K17" s="1004"/>
    </row>
    <row r="18" spans="1:11" s="48" customFormat="1" ht="18" customHeight="1">
      <c r="A18" s="1383"/>
      <c r="B18" s="1024" t="s">
        <v>527</v>
      </c>
      <c r="C18" s="499" t="s">
        <v>26</v>
      </c>
      <c r="D18" s="508" t="s">
        <v>621</v>
      </c>
      <c r="E18" s="505">
        <v>6241</v>
      </c>
      <c r="F18" s="506">
        <v>426</v>
      </c>
      <c r="G18" s="475"/>
      <c r="H18" s="476"/>
      <c r="I18" s="476" t="s">
        <v>139</v>
      </c>
      <c r="J18" s="936"/>
      <c r="K18" s="1005" t="s">
        <v>483</v>
      </c>
    </row>
    <row r="19" spans="1:11" s="48" customFormat="1" ht="18" customHeight="1">
      <c r="A19" s="1383"/>
      <c r="B19" s="1024"/>
      <c r="C19" s="492" t="s">
        <v>565</v>
      </c>
      <c r="D19" s="450" t="s">
        <v>566</v>
      </c>
      <c r="E19" s="464"/>
      <c r="F19" s="465">
        <v>454</v>
      </c>
      <c r="G19" s="475"/>
      <c r="H19" s="476" t="s">
        <v>139</v>
      </c>
      <c r="I19" s="476"/>
      <c r="J19" s="936"/>
      <c r="K19" s="1006"/>
    </row>
    <row r="20" spans="1:11" s="48" customFormat="1" ht="18" customHeight="1">
      <c r="A20" s="1383"/>
      <c r="B20" s="1024"/>
      <c r="C20" s="492" t="s">
        <v>567</v>
      </c>
      <c r="D20" s="450" t="s">
        <v>568</v>
      </c>
      <c r="E20" s="464"/>
      <c r="F20" s="465">
        <v>33</v>
      </c>
      <c r="G20" s="475"/>
      <c r="H20" s="476" t="s">
        <v>139</v>
      </c>
      <c r="I20" s="476"/>
      <c r="J20" s="936"/>
      <c r="K20" s="1006"/>
    </row>
    <row r="21" spans="1:11" s="48" customFormat="1" ht="18" customHeight="1">
      <c r="A21" s="1383"/>
      <c r="B21" s="1024"/>
      <c r="C21" s="492" t="s">
        <v>624</v>
      </c>
      <c r="D21" s="450" t="s">
        <v>622</v>
      </c>
      <c r="E21" s="464"/>
      <c r="F21" s="465">
        <v>81</v>
      </c>
      <c r="G21" s="475"/>
      <c r="H21" s="476" t="s">
        <v>139</v>
      </c>
      <c r="I21" s="476"/>
      <c r="J21" s="936"/>
      <c r="K21" s="1006"/>
    </row>
    <row r="22" spans="1:11" s="48" customFormat="1" ht="18" customHeight="1">
      <c r="A22" s="1383"/>
      <c r="B22" s="1024"/>
      <c r="C22" s="492" t="s">
        <v>569</v>
      </c>
      <c r="D22" s="450" t="s">
        <v>570</v>
      </c>
      <c r="E22" s="464"/>
      <c r="F22" s="465">
        <v>82</v>
      </c>
      <c r="G22" s="475"/>
      <c r="H22" s="476" t="s">
        <v>139</v>
      </c>
      <c r="I22" s="476"/>
      <c r="J22" s="936"/>
      <c r="K22" s="1006"/>
    </row>
    <row r="23" spans="1:11" s="48" customFormat="1" ht="18" customHeight="1">
      <c r="A23" s="1383"/>
      <c r="B23" s="1024"/>
      <c r="C23" s="492" t="s">
        <v>571</v>
      </c>
      <c r="D23" s="450" t="s">
        <v>622</v>
      </c>
      <c r="E23" s="464"/>
      <c r="F23" s="465">
        <v>34</v>
      </c>
      <c r="G23" s="475"/>
      <c r="H23" s="476" t="s">
        <v>139</v>
      </c>
      <c r="I23" s="476"/>
      <c r="J23" s="936"/>
      <c r="K23" s="1006"/>
    </row>
    <row r="24" spans="1:11" s="48" customFormat="1" ht="18" customHeight="1">
      <c r="A24" s="1383"/>
      <c r="B24" s="1021"/>
      <c r="C24" s="486" t="s">
        <v>572</v>
      </c>
      <c r="D24" s="449" t="s">
        <v>623</v>
      </c>
      <c r="E24" s="456"/>
      <c r="F24" s="457">
        <v>174</v>
      </c>
      <c r="G24" s="479"/>
      <c r="H24" s="480" t="s">
        <v>139</v>
      </c>
      <c r="I24" s="480"/>
      <c r="J24" s="933"/>
      <c r="K24" s="1006"/>
    </row>
    <row r="25" spans="1:11" s="48" customFormat="1" ht="18" customHeight="1">
      <c r="A25" s="1383"/>
      <c r="B25" s="1024" t="s">
        <v>444</v>
      </c>
      <c r="C25" s="492" t="s">
        <v>573</v>
      </c>
      <c r="D25" s="450" t="s">
        <v>574</v>
      </c>
      <c r="E25" s="464">
        <v>2319</v>
      </c>
      <c r="F25" s="465">
        <v>156</v>
      </c>
      <c r="G25" s="226"/>
      <c r="H25" s="481"/>
      <c r="I25" s="481" t="s">
        <v>139</v>
      </c>
      <c r="J25" s="939"/>
      <c r="K25" s="1005" t="s">
        <v>264</v>
      </c>
    </row>
    <row r="26" spans="1:11" s="48" customFormat="1" ht="18" customHeight="1">
      <c r="A26" s="1383"/>
      <c r="B26" s="1024"/>
      <c r="C26" s="492" t="s">
        <v>575</v>
      </c>
      <c r="D26" s="450" t="s">
        <v>576</v>
      </c>
      <c r="E26" s="464"/>
      <c r="F26" s="465">
        <v>27</v>
      </c>
      <c r="G26" s="226"/>
      <c r="H26" s="481"/>
      <c r="I26" s="481"/>
      <c r="J26" s="939"/>
      <c r="K26" s="1006"/>
    </row>
    <row r="27" spans="1:11" s="48" customFormat="1" ht="18" customHeight="1">
      <c r="A27" s="1383"/>
      <c r="B27" s="1024"/>
      <c r="C27" s="492" t="s">
        <v>577</v>
      </c>
      <c r="D27" s="450" t="s">
        <v>576</v>
      </c>
      <c r="E27" s="464"/>
      <c r="F27" s="465">
        <v>50</v>
      </c>
      <c r="G27" s="226"/>
      <c r="H27" s="481"/>
      <c r="I27" s="481"/>
      <c r="J27" s="939"/>
      <c r="K27" s="1006"/>
    </row>
    <row r="28" spans="1:11" s="48" customFormat="1" ht="18" customHeight="1">
      <c r="A28" s="1383"/>
      <c r="B28" s="1021"/>
      <c r="C28" s="486" t="s">
        <v>578</v>
      </c>
      <c r="D28" s="449" t="s">
        <v>625</v>
      </c>
      <c r="E28" s="456">
        <v>184</v>
      </c>
      <c r="F28" s="457">
        <v>132</v>
      </c>
      <c r="G28" s="242"/>
      <c r="H28" s="298"/>
      <c r="I28" s="298"/>
      <c r="J28" s="940"/>
      <c r="K28" s="1006"/>
    </row>
    <row r="29" spans="1:11" s="48" customFormat="1" ht="18" customHeight="1">
      <c r="A29" s="1383"/>
      <c r="B29" s="1024" t="s">
        <v>537</v>
      </c>
      <c r="C29" s="492" t="s">
        <v>579</v>
      </c>
      <c r="D29" s="450" t="s">
        <v>562</v>
      </c>
      <c r="E29" s="464">
        <v>28985</v>
      </c>
      <c r="F29" s="465">
        <v>493</v>
      </c>
      <c r="G29" s="475"/>
      <c r="H29" s="476"/>
      <c r="I29" s="476" t="s">
        <v>139</v>
      </c>
      <c r="J29" s="936"/>
      <c r="K29" s="1005" t="s">
        <v>265</v>
      </c>
    </row>
    <row r="30" spans="1:11" s="48" customFormat="1" ht="18" customHeight="1">
      <c r="A30" s="1383"/>
      <c r="B30" s="1024"/>
      <c r="C30" s="492" t="s">
        <v>580</v>
      </c>
      <c r="D30" s="450" t="s">
        <v>581</v>
      </c>
      <c r="E30" s="464">
        <v>170</v>
      </c>
      <c r="F30" s="465">
        <v>132</v>
      </c>
      <c r="G30" s="475"/>
      <c r="H30" s="476" t="s">
        <v>139</v>
      </c>
      <c r="I30" s="476"/>
      <c r="J30" s="936"/>
      <c r="K30" s="1006"/>
    </row>
    <row r="31" spans="1:11" s="48" customFormat="1" ht="18" customHeight="1">
      <c r="A31" s="1383"/>
      <c r="B31" s="1021"/>
      <c r="C31" s="486" t="s">
        <v>582</v>
      </c>
      <c r="D31" s="449" t="s">
        <v>583</v>
      </c>
      <c r="E31" s="456">
        <v>306</v>
      </c>
      <c r="F31" s="457">
        <v>102</v>
      </c>
      <c r="G31" s="479"/>
      <c r="H31" s="480" t="s">
        <v>139</v>
      </c>
      <c r="I31" s="480"/>
      <c r="J31" s="933"/>
      <c r="K31" s="1006"/>
    </row>
    <row r="32" spans="1:11" s="48" customFormat="1" ht="18" customHeight="1">
      <c r="A32" s="1383"/>
      <c r="B32" s="1024" t="s">
        <v>556</v>
      </c>
      <c r="C32" s="492" t="s">
        <v>560</v>
      </c>
      <c r="D32" s="450" t="s">
        <v>562</v>
      </c>
      <c r="E32" s="464">
        <v>17256</v>
      </c>
      <c r="F32" s="465">
        <v>1643</v>
      </c>
      <c r="G32" s="475"/>
      <c r="H32" s="476" t="s">
        <v>139</v>
      </c>
      <c r="I32" s="476" t="s">
        <v>139</v>
      </c>
      <c r="J32" s="936"/>
      <c r="K32" s="1005" t="s">
        <v>266</v>
      </c>
    </row>
    <row r="33" spans="1:11" s="48" customFormat="1" ht="18" customHeight="1">
      <c r="A33" s="1383"/>
      <c r="B33" s="1024"/>
      <c r="C33" s="492" t="s">
        <v>627</v>
      </c>
      <c r="D33" s="450" t="s">
        <v>584</v>
      </c>
      <c r="E33" s="507"/>
      <c r="F33" s="465">
        <v>51</v>
      </c>
      <c r="G33" s="475" t="s">
        <v>139</v>
      </c>
      <c r="H33" s="476"/>
      <c r="I33" s="476"/>
      <c r="J33" s="936"/>
      <c r="K33" s="1006"/>
    </row>
    <row r="34" spans="1:11" s="48" customFormat="1" ht="18" customHeight="1">
      <c r="A34" s="1383"/>
      <c r="B34" s="1021"/>
      <c r="C34" s="486" t="s">
        <v>632</v>
      </c>
      <c r="D34" s="449" t="s">
        <v>585</v>
      </c>
      <c r="E34" s="456">
        <v>359</v>
      </c>
      <c r="F34" s="457">
        <v>89</v>
      </c>
      <c r="G34" s="479"/>
      <c r="H34" s="480" t="s">
        <v>139</v>
      </c>
      <c r="I34" s="480"/>
      <c r="J34" s="933"/>
      <c r="K34" s="1004"/>
    </row>
    <row r="35" spans="1:11" s="50" customFormat="1" ht="25.5" customHeight="1">
      <c r="A35" s="1383"/>
      <c r="B35" s="1021" t="s">
        <v>514</v>
      </c>
      <c r="C35" s="487" t="s">
        <v>586</v>
      </c>
      <c r="D35" s="500"/>
      <c r="E35" s="462"/>
      <c r="F35" s="463"/>
      <c r="G35" s="479"/>
      <c r="H35" s="480"/>
      <c r="I35" s="480"/>
      <c r="J35" s="933"/>
      <c r="K35" s="1007" t="s">
        <v>267</v>
      </c>
    </row>
    <row r="36" spans="1:11" s="50" customFormat="1" ht="25.5" customHeight="1">
      <c r="A36" s="1383"/>
      <c r="B36" s="1022" t="s">
        <v>446</v>
      </c>
      <c r="C36" s="485" t="s">
        <v>587</v>
      </c>
      <c r="D36" s="448" t="s">
        <v>588</v>
      </c>
      <c r="E36" s="454">
        <v>6036</v>
      </c>
      <c r="F36" s="455">
        <v>331</v>
      </c>
      <c r="G36" s="471"/>
      <c r="H36" s="472"/>
      <c r="I36" s="472" t="s">
        <v>139</v>
      </c>
      <c r="J36" s="934"/>
      <c r="K36" s="1008" t="s">
        <v>268</v>
      </c>
    </row>
    <row r="37" spans="1:11" s="48" customFormat="1" ht="29.25" customHeight="1">
      <c r="A37" s="1383"/>
      <c r="B37" s="1020" t="s">
        <v>515</v>
      </c>
      <c r="C37" s="488" t="s">
        <v>561</v>
      </c>
      <c r="D37" s="451" t="s">
        <v>748</v>
      </c>
      <c r="E37" s="466">
        <v>21660</v>
      </c>
      <c r="F37" s="489">
        <v>600</v>
      </c>
      <c r="G37" s="490"/>
      <c r="H37" s="491"/>
      <c r="I37" s="491" t="s">
        <v>139</v>
      </c>
      <c r="J37" s="932"/>
      <c r="K37" s="1009" t="s">
        <v>269</v>
      </c>
    </row>
    <row r="38" spans="1:11" s="48" customFormat="1" ht="18" customHeight="1">
      <c r="A38" s="1383"/>
      <c r="B38" s="1024"/>
      <c r="C38" s="492" t="s">
        <v>589</v>
      </c>
      <c r="D38" s="450" t="s">
        <v>590</v>
      </c>
      <c r="E38" s="464"/>
      <c r="F38" s="465">
        <v>193</v>
      </c>
      <c r="G38" s="475"/>
      <c r="H38" s="476"/>
      <c r="I38" s="476"/>
      <c r="J38" s="936" t="s">
        <v>139</v>
      </c>
      <c r="K38" s="1010"/>
    </row>
    <row r="39" spans="1:11" s="48" customFormat="1" ht="18" customHeight="1">
      <c r="A39" s="1384"/>
      <c r="B39" s="1025"/>
      <c r="C39" s="501" t="s">
        <v>591</v>
      </c>
      <c r="D39" s="502" t="s">
        <v>592</v>
      </c>
      <c r="E39" s="503">
        <v>475</v>
      </c>
      <c r="F39" s="504">
        <v>200</v>
      </c>
      <c r="G39" s="467"/>
      <c r="H39" s="468"/>
      <c r="I39" s="468" t="s">
        <v>139</v>
      </c>
      <c r="J39" s="937"/>
      <c r="K39" s="1010"/>
    </row>
    <row r="40" spans="1:11" s="50" customFormat="1" ht="25.5" customHeight="1">
      <c r="A40" s="1382" t="s">
        <v>144</v>
      </c>
      <c r="B40" s="1024" t="s">
        <v>448</v>
      </c>
      <c r="C40" s="492" t="s">
        <v>593</v>
      </c>
      <c r="D40" s="450" t="s">
        <v>594</v>
      </c>
      <c r="E40" s="464">
        <v>3619</v>
      </c>
      <c r="F40" s="465">
        <v>126</v>
      </c>
      <c r="G40" s="475"/>
      <c r="H40" s="476"/>
      <c r="I40" s="476" t="s">
        <v>139</v>
      </c>
      <c r="J40" s="936"/>
      <c r="K40" s="1011"/>
    </row>
    <row r="41" spans="1:11" s="50" customFormat="1" ht="25.5" customHeight="1">
      <c r="A41" s="1384"/>
      <c r="B41" s="1023" t="s">
        <v>516</v>
      </c>
      <c r="C41" s="445"/>
      <c r="D41" s="446"/>
      <c r="E41" s="460"/>
      <c r="F41" s="461"/>
      <c r="G41" s="473"/>
      <c r="H41" s="474"/>
      <c r="I41" s="474"/>
      <c r="J41" s="935"/>
      <c r="K41" s="1012"/>
    </row>
    <row r="42" spans="1:11" s="50" customFormat="1" ht="18" customHeight="1">
      <c r="A42" s="1382" t="s">
        <v>481</v>
      </c>
      <c r="B42" s="1027" t="s">
        <v>450</v>
      </c>
      <c r="C42" s="524" t="s">
        <v>637</v>
      </c>
      <c r="D42" s="525" t="s">
        <v>749</v>
      </c>
      <c r="E42" s="526">
        <v>80</v>
      </c>
      <c r="F42" s="527">
        <v>65</v>
      </c>
      <c r="G42" s="477"/>
      <c r="H42" s="478" t="s">
        <v>139</v>
      </c>
      <c r="I42" s="478"/>
      <c r="J42" s="938"/>
      <c r="K42" s="1013"/>
    </row>
    <row r="43" spans="1:11" s="50" customFormat="1" ht="18" customHeight="1">
      <c r="A43" s="1396"/>
      <c r="B43" s="1028"/>
      <c r="C43" s="492" t="s">
        <v>633</v>
      </c>
      <c r="D43" s="450" t="s">
        <v>576</v>
      </c>
      <c r="E43" s="464"/>
      <c r="F43" s="465">
        <v>98</v>
      </c>
      <c r="G43" s="475" t="s">
        <v>139</v>
      </c>
      <c r="H43" s="476"/>
      <c r="I43" s="476"/>
      <c r="J43" s="936"/>
      <c r="K43" s="1010"/>
    </row>
    <row r="44" spans="1:11" s="50" customFormat="1" ht="18" customHeight="1">
      <c r="A44" s="1396"/>
      <c r="B44" s="1028"/>
      <c r="C44" s="492" t="s">
        <v>628</v>
      </c>
      <c r="D44" s="450" t="s">
        <v>595</v>
      </c>
      <c r="E44" s="464">
        <v>351</v>
      </c>
      <c r="F44" s="465">
        <v>297</v>
      </c>
      <c r="G44" s="475" t="s">
        <v>139</v>
      </c>
      <c r="H44" s="476"/>
      <c r="I44" s="476"/>
      <c r="J44" s="936"/>
      <c r="K44" s="1010"/>
    </row>
    <row r="45" spans="1:11" s="50" customFormat="1" ht="32.25" customHeight="1">
      <c r="A45" s="1396"/>
      <c r="B45" s="1021"/>
      <c r="C45" s="486" t="s">
        <v>750</v>
      </c>
      <c r="D45" s="449" t="s">
        <v>636</v>
      </c>
      <c r="E45" s="456"/>
      <c r="F45" s="457">
        <v>1518</v>
      </c>
      <c r="G45" s="479" t="s">
        <v>139</v>
      </c>
      <c r="H45" s="480"/>
      <c r="I45" s="480"/>
      <c r="J45" s="933"/>
      <c r="K45" s="1010"/>
    </row>
    <row r="46" spans="1:11" s="50" customFormat="1" ht="25.5" customHeight="1">
      <c r="A46" s="1384"/>
      <c r="B46" s="1025" t="s">
        <v>451</v>
      </c>
      <c r="C46" s="501" t="s">
        <v>579</v>
      </c>
      <c r="D46" s="502" t="s">
        <v>751</v>
      </c>
      <c r="E46" s="503">
        <v>9217</v>
      </c>
      <c r="F46" s="504">
        <v>35</v>
      </c>
      <c r="G46" s="467"/>
      <c r="H46" s="468" t="s">
        <v>139</v>
      </c>
      <c r="I46" s="468"/>
      <c r="J46" s="937"/>
      <c r="K46" s="1012" t="s">
        <v>270</v>
      </c>
    </row>
    <row r="47" spans="1:11" s="50" customFormat="1" ht="18" customHeight="1">
      <c r="A47" s="1382" t="s">
        <v>309</v>
      </c>
      <c r="B47" s="1024" t="s">
        <v>454</v>
      </c>
      <c r="C47" s="492" t="s">
        <v>596</v>
      </c>
      <c r="D47" s="450"/>
      <c r="E47" s="464"/>
      <c r="F47" s="465">
        <v>221</v>
      </c>
      <c r="G47" s="475" t="s">
        <v>139</v>
      </c>
      <c r="H47" s="476"/>
      <c r="I47" s="476"/>
      <c r="J47" s="936"/>
      <c r="K47" s="1006" t="s">
        <v>271</v>
      </c>
    </row>
    <row r="48" spans="1:11" s="50" customFormat="1" ht="18" customHeight="1">
      <c r="A48" s="1396"/>
      <c r="B48" s="1024"/>
      <c r="C48" s="492" t="s">
        <v>597</v>
      </c>
      <c r="D48" s="450" t="s">
        <v>623</v>
      </c>
      <c r="E48" s="464"/>
      <c r="F48" s="465">
        <v>156</v>
      </c>
      <c r="G48" s="475" t="s">
        <v>139</v>
      </c>
      <c r="H48" s="476"/>
      <c r="I48" s="476"/>
      <c r="J48" s="936"/>
      <c r="K48" s="1006"/>
    </row>
    <row r="49" spans="1:11" s="50" customFormat="1" ht="18" customHeight="1">
      <c r="A49" s="1396"/>
      <c r="B49" s="1024"/>
      <c r="C49" s="492" t="s">
        <v>598</v>
      </c>
      <c r="D49" s="450"/>
      <c r="E49" s="464"/>
      <c r="F49" s="465">
        <v>249</v>
      </c>
      <c r="G49" s="475" t="s">
        <v>139</v>
      </c>
      <c r="H49" s="476"/>
      <c r="I49" s="476"/>
      <c r="J49" s="936"/>
      <c r="K49" s="1006"/>
    </row>
    <row r="50" spans="1:11" s="50" customFormat="1" ht="18" customHeight="1">
      <c r="A50" s="1396"/>
      <c r="B50" s="1021"/>
      <c r="C50" s="486" t="s">
        <v>599</v>
      </c>
      <c r="D50" s="449"/>
      <c r="E50" s="456"/>
      <c r="F50" s="457">
        <v>101</v>
      </c>
      <c r="G50" s="479" t="s">
        <v>139</v>
      </c>
      <c r="H50" s="480"/>
      <c r="I50" s="480"/>
      <c r="J50" s="933"/>
      <c r="K50" s="1004"/>
    </row>
    <row r="51" spans="1:11" s="50" customFormat="1" ht="18" customHeight="1">
      <c r="A51" s="1383"/>
      <c r="B51" s="1024" t="s">
        <v>452</v>
      </c>
      <c r="C51" s="492" t="s">
        <v>600</v>
      </c>
      <c r="D51" s="450" t="s">
        <v>747</v>
      </c>
      <c r="E51" s="464">
        <v>8826</v>
      </c>
      <c r="F51" s="465">
        <v>899</v>
      </c>
      <c r="G51" s="475"/>
      <c r="H51" s="476"/>
      <c r="I51" s="476" t="s">
        <v>139</v>
      </c>
      <c r="J51" s="936"/>
      <c r="K51" s="1006"/>
    </row>
    <row r="52" spans="1:11" s="50" customFormat="1" ht="18" customHeight="1">
      <c r="A52" s="1383"/>
      <c r="B52" s="1021"/>
      <c r="C52" s="486" t="s">
        <v>601</v>
      </c>
      <c r="D52" s="449" t="s">
        <v>602</v>
      </c>
      <c r="E52" s="456"/>
      <c r="F52" s="457">
        <v>559</v>
      </c>
      <c r="G52" s="479"/>
      <c r="H52" s="480"/>
      <c r="I52" s="480" t="s">
        <v>139</v>
      </c>
      <c r="J52" s="933"/>
      <c r="K52" s="1004"/>
    </row>
    <row r="53" spans="1:11" s="50" customFormat="1" ht="25.5" customHeight="1">
      <c r="A53" s="1383"/>
      <c r="B53" s="1021" t="s">
        <v>453</v>
      </c>
      <c r="C53" s="447"/>
      <c r="D53" s="500"/>
      <c r="E53" s="462"/>
      <c r="F53" s="463"/>
      <c r="G53" s="479"/>
      <c r="H53" s="480"/>
      <c r="I53" s="480"/>
      <c r="J53" s="933"/>
      <c r="K53" s="1006" t="s">
        <v>272</v>
      </c>
    </row>
    <row r="54" spans="1:11" s="50" customFormat="1" ht="25.5" customHeight="1">
      <c r="A54" s="1383"/>
      <c r="B54" s="1022" t="s">
        <v>552</v>
      </c>
      <c r="C54" s="485" t="s">
        <v>629</v>
      </c>
      <c r="D54" s="448" t="s">
        <v>603</v>
      </c>
      <c r="E54" s="454"/>
      <c r="F54" s="455">
        <v>45</v>
      </c>
      <c r="G54" s="471" t="s">
        <v>139</v>
      </c>
      <c r="H54" s="472"/>
      <c r="I54" s="472"/>
      <c r="J54" s="934"/>
      <c r="K54" s="1005" t="s">
        <v>424</v>
      </c>
    </row>
    <row r="55" spans="1:11" s="50" customFormat="1" ht="25.5" customHeight="1">
      <c r="A55" s="1383"/>
      <c r="B55" s="1022" t="s">
        <v>455</v>
      </c>
      <c r="C55" s="485" t="s">
        <v>560</v>
      </c>
      <c r="D55" s="448" t="s">
        <v>752</v>
      </c>
      <c r="E55" s="454">
        <v>751</v>
      </c>
      <c r="F55" s="455">
        <v>112</v>
      </c>
      <c r="G55" s="471"/>
      <c r="H55" s="472"/>
      <c r="I55" s="472" t="s">
        <v>139</v>
      </c>
      <c r="J55" s="934"/>
      <c r="K55" s="1014" t="s">
        <v>319</v>
      </c>
    </row>
    <row r="56" spans="1:11" s="50" customFormat="1" ht="18" customHeight="1">
      <c r="A56" s="1384"/>
      <c r="B56" s="1023" t="s">
        <v>553</v>
      </c>
      <c r="C56" s="520" t="s">
        <v>740</v>
      </c>
      <c r="D56" s="519" t="s">
        <v>604</v>
      </c>
      <c r="E56" s="509">
        <v>22</v>
      </c>
      <c r="F56" s="510">
        <v>22</v>
      </c>
      <c r="G56" s="473"/>
      <c r="H56" s="474" t="s">
        <v>139</v>
      </c>
      <c r="I56" s="474"/>
      <c r="J56" s="935"/>
      <c r="K56" s="1015" t="s">
        <v>273</v>
      </c>
    </row>
    <row r="57" spans="1:11" s="50" customFormat="1" ht="25.5" customHeight="1">
      <c r="A57" s="1382" t="s">
        <v>308</v>
      </c>
      <c r="B57" s="1021" t="s">
        <v>457</v>
      </c>
      <c r="C57" s="447"/>
      <c r="D57" s="957"/>
      <c r="E57" s="462"/>
      <c r="F57" s="463"/>
      <c r="G57" s="479"/>
      <c r="H57" s="480"/>
      <c r="I57" s="480"/>
      <c r="J57" s="933"/>
      <c r="K57" s="1006" t="s">
        <v>274</v>
      </c>
    </row>
    <row r="58" spans="1:11" s="50" customFormat="1" ht="18" customHeight="1">
      <c r="A58" s="1383"/>
      <c r="B58" s="1022" t="s">
        <v>456</v>
      </c>
      <c r="C58" s="485" t="s">
        <v>605</v>
      </c>
      <c r="D58" s="444" t="s">
        <v>606</v>
      </c>
      <c r="E58" s="458"/>
      <c r="F58" s="459">
        <v>1038</v>
      </c>
      <c r="G58" s="471"/>
      <c r="H58" s="472" t="s">
        <v>139</v>
      </c>
      <c r="I58" s="472"/>
      <c r="J58" s="934"/>
      <c r="K58" s="1014"/>
    </row>
    <row r="59" spans="1:11" s="50" customFormat="1" ht="25.5" customHeight="1">
      <c r="A59" s="1383"/>
      <c r="B59" s="1021" t="s">
        <v>458</v>
      </c>
      <c r="C59" s="447"/>
      <c r="D59" s="957"/>
      <c r="E59" s="462"/>
      <c r="F59" s="463"/>
      <c r="G59" s="479"/>
      <c r="H59" s="480"/>
      <c r="I59" s="480"/>
      <c r="J59" s="933"/>
      <c r="K59" s="1006"/>
    </row>
    <row r="60" spans="1:11" s="50" customFormat="1" ht="25.5" customHeight="1">
      <c r="A60" s="1383"/>
      <c r="B60" s="1022" t="s">
        <v>459</v>
      </c>
      <c r="C60" s="485" t="s">
        <v>634</v>
      </c>
      <c r="D60" s="444" t="s">
        <v>607</v>
      </c>
      <c r="E60" s="458">
        <v>507</v>
      </c>
      <c r="F60" s="459">
        <v>465</v>
      </c>
      <c r="G60" s="471"/>
      <c r="H60" s="472" t="s">
        <v>139</v>
      </c>
      <c r="I60" s="472"/>
      <c r="J60" s="934"/>
      <c r="K60" s="1005"/>
    </row>
    <row r="61" spans="1:11" s="50" customFormat="1" ht="25.5" customHeight="1">
      <c r="A61" s="1383"/>
      <c r="B61" s="1022" t="s">
        <v>536</v>
      </c>
      <c r="C61" s="485" t="s">
        <v>608</v>
      </c>
      <c r="D61" s="444" t="s">
        <v>753</v>
      </c>
      <c r="E61" s="458">
        <v>783</v>
      </c>
      <c r="F61" s="459">
        <v>50</v>
      </c>
      <c r="G61" s="471"/>
      <c r="H61" s="472"/>
      <c r="I61" s="472" t="s">
        <v>139</v>
      </c>
      <c r="J61" s="934"/>
      <c r="K61" s="1005"/>
    </row>
    <row r="62" spans="1:11" s="50" customFormat="1" ht="25.5" customHeight="1">
      <c r="A62" s="1383"/>
      <c r="B62" s="1022" t="s">
        <v>541</v>
      </c>
      <c r="C62" s="443"/>
      <c r="D62" s="958"/>
      <c r="E62" s="458"/>
      <c r="F62" s="459"/>
      <c r="G62" s="471"/>
      <c r="H62" s="472"/>
      <c r="I62" s="472"/>
      <c r="J62" s="934"/>
      <c r="K62" s="1016"/>
    </row>
    <row r="63" spans="1:11" s="523" customFormat="1" ht="25.5" customHeight="1">
      <c r="A63" s="1384"/>
      <c r="B63" s="1029" t="s">
        <v>555</v>
      </c>
      <c r="C63" s="520" t="s">
        <v>560</v>
      </c>
      <c r="D63" s="959" t="s">
        <v>609</v>
      </c>
      <c r="E63" s="960">
        <v>6902</v>
      </c>
      <c r="F63" s="961">
        <v>9</v>
      </c>
      <c r="G63" s="521" t="s">
        <v>139</v>
      </c>
      <c r="H63" s="522"/>
      <c r="I63" s="522"/>
      <c r="J63" s="941"/>
      <c r="K63" s="1017"/>
    </row>
    <row r="64" spans="1:11" s="50" customFormat="1" ht="18" customHeight="1">
      <c r="A64" s="1394" t="s">
        <v>460</v>
      </c>
      <c r="B64" s="1395"/>
      <c r="C64" s="524" t="s">
        <v>560</v>
      </c>
      <c r="D64" s="525" t="s">
        <v>590</v>
      </c>
      <c r="E64" s="526">
        <v>202911</v>
      </c>
      <c r="F64" s="527">
        <v>1144</v>
      </c>
      <c r="G64" s="482" t="s">
        <v>139</v>
      </c>
      <c r="H64" s="483"/>
      <c r="I64" s="483" t="s">
        <v>139</v>
      </c>
      <c r="J64" s="942"/>
      <c r="K64" s="1003" t="s">
        <v>275</v>
      </c>
    </row>
    <row r="65" spans="1:11" s="50" customFormat="1" ht="18" customHeight="1">
      <c r="A65" s="1024"/>
      <c r="B65" s="1030"/>
      <c r="C65" s="492" t="s">
        <v>630</v>
      </c>
      <c r="D65" s="450" t="s">
        <v>610</v>
      </c>
      <c r="E65" s="464"/>
      <c r="F65" s="465">
        <v>132</v>
      </c>
      <c r="G65" s="515" t="s">
        <v>139</v>
      </c>
      <c r="H65" s="516"/>
      <c r="I65" s="516"/>
      <c r="J65" s="943"/>
      <c r="K65" s="1006"/>
    </row>
    <row r="66" spans="1:11" s="50" customFormat="1" ht="18" customHeight="1">
      <c r="A66" s="1025"/>
      <c r="B66" s="1031"/>
      <c r="C66" s="501" t="s">
        <v>631</v>
      </c>
      <c r="D66" s="502" t="s">
        <v>610</v>
      </c>
      <c r="E66" s="503"/>
      <c r="F66" s="504">
        <v>10</v>
      </c>
      <c r="G66" s="517"/>
      <c r="H66" s="518"/>
      <c r="I66" s="518"/>
      <c r="J66" s="944" t="s">
        <v>139</v>
      </c>
      <c r="K66" s="1018"/>
    </row>
    <row r="67" spans="1:11" s="50" customFormat="1" ht="20.25" customHeight="1">
      <c r="A67" s="1394" t="s">
        <v>461</v>
      </c>
      <c r="B67" s="1395"/>
      <c r="C67" s="528" t="s">
        <v>613</v>
      </c>
      <c r="D67" s="529" t="s">
        <v>745</v>
      </c>
      <c r="E67" s="530">
        <v>422252</v>
      </c>
      <c r="F67" s="531">
        <v>1838</v>
      </c>
      <c r="G67" s="477"/>
      <c r="H67" s="478"/>
      <c r="I67" s="478"/>
      <c r="J67" s="938"/>
      <c r="K67" s="1003" t="s">
        <v>323</v>
      </c>
    </row>
    <row r="68" spans="1:11" s="50" customFormat="1" ht="18" customHeight="1">
      <c r="A68" s="1025"/>
      <c r="B68" s="1031"/>
      <c r="C68" s="511" t="s">
        <v>611</v>
      </c>
      <c r="D68" s="512" t="s">
        <v>612</v>
      </c>
      <c r="E68" s="513">
        <v>7286</v>
      </c>
      <c r="F68" s="514">
        <v>3040</v>
      </c>
      <c r="G68" s="467"/>
      <c r="H68" s="468"/>
      <c r="I68" s="468"/>
      <c r="J68" s="937"/>
      <c r="K68" s="1019"/>
    </row>
    <row r="69" spans="11:14" ht="12.75" customHeight="1">
      <c r="K69" s="484"/>
      <c r="N69" s="35"/>
    </row>
    <row r="70" spans="1:14" ht="14.25">
      <c r="A70" s="493"/>
      <c r="K70" s="484"/>
      <c r="N70" s="35"/>
    </row>
    <row r="71" spans="11:14" ht="13.5">
      <c r="K71" s="484"/>
      <c r="N71" s="35"/>
    </row>
    <row r="72" ht="13.5">
      <c r="K72" s="484"/>
    </row>
    <row r="73" ht="13.5">
      <c r="K73" s="484"/>
    </row>
    <row r="74" ht="13.5">
      <c r="K74" s="484"/>
    </row>
    <row r="75" ht="13.5">
      <c r="K75" s="484"/>
    </row>
    <row r="76" ht="13.5">
      <c r="K76" s="484"/>
    </row>
    <row r="77" ht="13.5">
      <c r="K77" s="484"/>
    </row>
    <row r="78" ht="13.5">
      <c r="K78" s="484"/>
    </row>
    <row r="79" ht="13.5">
      <c r="K79" s="484"/>
    </row>
    <row r="80" ht="13.5">
      <c r="K80" s="484"/>
    </row>
    <row r="81" ht="13.5">
      <c r="K81" s="484"/>
    </row>
    <row r="82" ht="13.5">
      <c r="K82" s="484"/>
    </row>
    <row r="83" ht="13.5">
      <c r="K83" s="484"/>
    </row>
    <row r="84" ht="13.5">
      <c r="K84" s="484"/>
    </row>
    <row r="85" ht="13.5">
      <c r="K85" s="484"/>
    </row>
    <row r="86" ht="13.5">
      <c r="K86" s="484"/>
    </row>
    <row r="87" ht="13.5">
      <c r="K87" s="484"/>
    </row>
    <row r="88" ht="13.5">
      <c r="K88" s="484"/>
    </row>
    <row r="89" ht="13.5">
      <c r="K89" s="484"/>
    </row>
    <row r="90" ht="13.5">
      <c r="K90" s="484"/>
    </row>
    <row r="91" ht="13.5">
      <c r="K91" s="945"/>
    </row>
    <row r="92" ht="13.5">
      <c r="K92" s="484"/>
    </row>
    <row r="93" ht="13.5">
      <c r="K93" s="484"/>
    </row>
    <row r="94" ht="13.5">
      <c r="K94" s="484"/>
    </row>
    <row r="95" ht="13.5">
      <c r="K95" s="48"/>
    </row>
    <row r="96" ht="13.5">
      <c r="K96" s="48"/>
    </row>
  </sheetData>
  <sheetProtection/>
  <mergeCells count="17">
    <mergeCell ref="A67:B67"/>
    <mergeCell ref="A42:A46"/>
    <mergeCell ref="A40:A41"/>
    <mergeCell ref="A5:A11"/>
    <mergeCell ref="A57:A63"/>
    <mergeCell ref="A64:B64"/>
    <mergeCell ref="A47:A56"/>
    <mergeCell ref="A16:A39"/>
    <mergeCell ref="A3:A4"/>
    <mergeCell ref="B3:B4"/>
    <mergeCell ref="K3:K4"/>
    <mergeCell ref="A12:A15"/>
    <mergeCell ref="G3:J3"/>
    <mergeCell ref="C3:C4"/>
    <mergeCell ref="D3:D4"/>
    <mergeCell ref="E3:E4"/>
    <mergeCell ref="F3:F4"/>
  </mergeCells>
  <dataValidations count="1">
    <dataValidation allowBlank="1" showErrorMessage="1" sqref="K62 K32:K34"/>
  </dataValidations>
  <printOptions horizontalCentered="1" verticalCentered="1"/>
  <pageMargins left="0.5905511811023623" right="0.5905511811023623" top="0.5905511811023623" bottom="0.5905511811023623" header="0.5118110236220472" footer="0.3937007874015748"/>
  <pageSetup fitToHeight="1" fitToWidth="1" horizontalDpi="600" verticalDpi="600" orientation="portrait" paperSize="9" scale="56" r:id="rId1"/>
  <headerFooter alignWithMargins="0">
    <oddFooter>&amp;C&amp;14－8－</oddFooter>
  </headerFooter>
</worksheet>
</file>

<file path=xl/worksheets/sheet7.xml><?xml version="1.0" encoding="utf-8"?>
<worksheet xmlns="http://schemas.openxmlformats.org/spreadsheetml/2006/main" xmlns:r="http://schemas.openxmlformats.org/officeDocument/2006/relationships">
  <sheetPr>
    <tabColor indexed="45"/>
    <pageSetUpPr fitToPage="1"/>
  </sheetPr>
  <dimension ref="A1:Y45"/>
  <sheetViews>
    <sheetView zoomScale="75" zoomScaleNormal="75" zoomScaleSheetLayoutView="75" zoomScalePageLayoutView="0" workbookViewId="0" topLeftCell="A1">
      <pane xSplit="2" ySplit="6" topLeftCell="C7"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4.125" style="16" customWidth="1"/>
    <col min="2" max="2" width="12.25390625" style="16" customWidth="1"/>
    <col min="3" max="4" width="4.375" style="16" customWidth="1"/>
    <col min="5" max="5" width="4.25390625" style="70" customWidth="1"/>
    <col min="6" max="6" width="4.375" style="16" customWidth="1"/>
    <col min="7" max="7" width="4.625" style="16" customWidth="1"/>
    <col min="8" max="8" width="4.375" style="16" customWidth="1"/>
    <col min="9" max="9" width="5.625" style="16" customWidth="1"/>
    <col min="10" max="10" width="4.25390625" style="16" customWidth="1"/>
    <col min="11" max="11" width="5.625" style="16" customWidth="1"/>
    <col min="12" max="12" width="4.25390625" style="16" customWidth="1"/>
    <col min="13" max="13" width="5.625" style="16" customWidth="1"/>
    <col min="14" max="14" width="4.25390625" style="16" customWidth="1"/>
    <col min="15" max="15" width="4.875" style="16" customWidth="1"/>
    <col min="16" max="16" width="6.125" style="16" customWidth="1"/>
    <col min="17" max="18" width="4.375" style="16" customWidth="1"/>
    <col min="19" max="19" width="5.125" style="16" customWidth="1"/>
    <col min="20" max="20" width="4.375" style="16" customWidth="1"/>
    <col min="21" max="21" width="15.625" style="16" customWidth="1"/>
    <col min="22" max="22" width="14.50390625" style="16" customWidth="1"/>
    <col min="23" max="23" width="5.75390625" style="16" customWidth="1"/>
    <col min="24" max="16384" width="9.00390625" style="16" customWidth="1"/>
  </cols>
  <sheetData>
    <row r="1" spans="1:22" s="66" customFormat="1" ht="30" customHeight="1">
      <c r="A1" s="1408" t="s">
        <v>713</v>
      </c>
      <c r="B1" s="1408"/>
      <c r="C1" s="1408"/>
      <c r="D1" s="1408"/>
      <c r="E1" s="1408"/>
      <c r="F1" s="1408"/>
      <c r="G1" s="1408"/>
      <c r="H1" s="1408"/>
      <c r="I1" s="1408"/>
      <c r="J1" s="1408"/>
      <c r="K1" s="1408"/>
      <c r="L1" s="1408"/>
      <c r="M1" s="1408"/>
      <c r="N1" s="1408"/>
      <c r="O1" s="1408"/>
      <c r="P1" s="1408"/>
      <c r="Q1" s="1408"/>
      <c r="R1" s="1408"/>
      <c r="S1" s="1408"/>
      <c r="T1" s="1408"/>
      <c r="U1" s="1408"/>
      <c r="V1" s="1408"/>
    </row>
    <row r="2" spans="1:23" s="64" customFormat="1" ht="18" customHeight="1">
      <c r="A2" s="1440" t="s">
        <v>29</v>
      </c>
      <c r="B2" s="1441"/>
      <c r="C2" s="1459" t="s">
        <v>462</v>
      </c>
      <c r="D2" s="1460"/>
      <c r="E2" s="1460"/>
      <c r="F2" s="1460"/>
      <c r="G2" s="1460"/>
      <c r="H2" s="1460"/>
      <c r="I2" s="1461"/>
      <c r="J2" s="1456"/>
      <c r="K2" s="1456"/>
      <c r="L2" s="1456"/>
      <c r="M2" s="1456"/>
      <c r="N2" s="1456"/>
      <c r="O2" s="1456"/>
      <c r="P2" s="1456"/>
      <c r="Q2" s="1454" t="s">
        <v>468</v>
      </c>
      <c r="R2" s="1456"/>
      <c r="S2" s="1456"/>
      <c r="T2" s="1457"/>
      <c r="U2" s="1419" t="s">
        <v>486</v>
      </c>
      <c r="V2" s="1409" t="s">
        <v>469</v>
      </c>
      <c r="W2" s="1406"/>
    </row>
    <row r="3" spans="1:23" s="19" customFormat="1" ht="18" customHeight="1">
      <c r="A3" s="1442"/>
      <c r="B3" s="1443"/>
      <c r="C3" s="1437" t="s">
        <v>463</v>
      </c>
      <c r="D3" s="1438" t="s">
        <v>464</v>
      </c>
      <c r="E3" s="1452" t="s">
        <v>465</v>
      </c>
      <c r="F3" s="1454" t="s">
        <v>467</v>
      </c>
      <c r="G3" s="1456"/>
      <c r="H3" s="1457"/>
      <c r="I3" s="1454" t="s">
        <v>487</v>
      </c>
      <c r="J3" s="1455"/>
      <c r="K3" s="1455"/>
      <c r="L3" s="1455"/>
      <c r="M3" s="1455"/>
      <c r="N3" s="1455"/>
      <c r="O3" s="1455"/>
      <c r="P3" s="1462" t="s">
        <v>718</v>
      </c>
      <c r="Q3" s="1424" t="s">
        <v>474</v>
      </c>
      <c r="R3" s="1422" t="s">
        <v>475</v>
      </c>
      <c r="S3" s="1422" t="s">
        <v>508</v>
      </c>
      <c r="T3" s="1417" t="s">
        <v>484</v>
      </c>
      <c r="U3" s="1420"/>
      <c r="V3" s="1410"/>
      <c r="W3" s="1407"/>
    </row>
    <row r="4" spans="1:23" s="19" customFormat="1" ht="12" customHeight="1">
      <c r="A4" s="1444"/>
      <c r="B4" s="1445"/>
      <c r="C4" s="1427"/>
      <c r="D4" s="1439"/>
      <c r="E4" s="1453"/>
      <c r="F4" s="1426" t="s">
        <v>470</v>
      </c>
      <c r="G4" s="1412" t="s">
        <v>506</v>
      </c>
      <c r="H4" s="1465" t="s">
        <v>520</v>
      </c>
      <c r="I4" s="1435" t="s">
        <v>471</v>
      </c>
      <c r="J4" s="28"/>
      <c r="K4" s="1435" t="s">
        <v>472</v>
      </c>
      <c r="L4" s="923"/>
      <c r="M4" s="1435" t="s">
        <v>473</v>
      </c>
      <c r="N4" s="923"/>
      <c r="O4" s="1414" t="s">
        <v>507</v>
      </c>
      <c r="P4" s="1463"/>
      <c r="Q4" s="1425"/>
      <c r="R4" s="1423"/>
      <c r="S4" s="1458"/>
      <c r="T4" s="1418"/>
      <c r="U4" s="1420"/>
      <c r="V4" s="1410"/>
      <c r="W4" s="1407"/>
    </row>
    <row r="5" spans="1:23" s="19" customFormat="1" ht="77.25" customHeight="1">
      <c r="A5" s="1446"/>
      <c r="B5" s="1447"/>
      <c r="C5" s="1427"/>
      <c r="D5" s="1439"/>
      <c r="E5" s="1453"/>
      <c r="F5" s="1427"/>
      <c r="G5" s="1413"/>
      <c r="H5" s="1466"/>
      <c r="I5" s="1436"/>
      <c r="J5" s="922" t="s">
        <v>521</v>
      </c>
      <c r="K5" s="1451"/>
      <c r="L5" s="922" t="s">
        <v>521</v>
      </c>
      <c r="M5" s="1451"/>
      <c r="N5" s="922" t="s">
        <v>521</v>
      </c>
      <c r="O5" s="1415"/>
      <c r="P5" s="1463"/>
      <c r="Q5" s="1425"/>
      <c r="R5" s="1423"/>
      <c r="S5" s="1458"/>
      <c r="T5" s="1418"/>
      <c r="U5" s="1420"/>
      <c r="V5" s="1410"/>
      <c r="W5" s="1407"/>
    </row>
    <row r="6" spans="1:23" s="19" customFormat="1" ht="18" customHeight="1">
      <c r="A6" s="1448"/>
      <c r="B6" s="1449"/>
      <c r="C6" s="1427"/>
      <c r="D6" s="22" t="s">
        <v>522</v>
      </c>
      <c r="E6" s="23" t="s">
        <v>466</v>
      </c>
      <c r="F6" s="1427"/>
      <c r="G6" s="1413"/>
      <c r="H6" s="1466"/>
      <c r="I6" s="24" t="s">
        <v>476</v>
      </c>
      <c r="J6" s="27" t="s">
        <v>476</v>
      </c>
      <c r="K6" s="24" t="s">
        <v>476</v>
      </c>
      <c r="L6" s="27" t="s">
        <v>476</v>
      </c>
      <c r="M6" s="24" t="s">
        <v>476</v>
      </c>
      <c r="N6" s="27" t="s">
        <v>476</v>
      </c>
      <c r="O6" s="1416"/>
      <c r="P6" s="1464"/>
      <c r="Q6" s="25" t="s">
        <v>477</v>
      </c>
      <c r="R6" s="26" t="s">
        <v>477</v>
      </c>
      <c r="S6" s="26" t="s">
        <v>477</v>
      </c>
      <c r="T6" s="27" t="s">
        <v>477</v>
      </c>
      <c r="U6" s="1421"/>
      <c r="V6" s="1411"/>
      <c r="W6" s="1407"/>
    </row>
    <row r="7" spans="1:24" s="19" customFormat="1" ht="25.5" customHeight="1">
      <c r="A7" s="1316" t="s">
        <v>426</v>
      </c>
      <c r="B7" s="85" t="s">
        <v>434</v>
      </c>
      <c r="C7" s="42">
        <v>1</v>
      </c>
      <c r="D7" s="43"/>
      <c r="E7" s="111"/>
      <c r="F7" s="42" t="s">
        <v>324</v>
      </c>
      <c r="G7" s="43"/>
      <c r="H7" s="7"/>
      <c r="I7" s="112">
        <v>100</v>
      </c>
      <c r="J7" s="97"/>
      <c r="K7" s="113">
        <v>50</v>
      </c>
      <c r="L7" s="114"/>
      <c r="M7" s="113">
        <v>50</v>
      </c>
      <c r="N7" s="97"/>
      <c r="O7" s="101"/>
      <c r="P7" s="44"/>
      <c r="Q7" s="42"/>
      <c r="R7" s="43"/>
      <c r="S7" s="43">
        <v>1</v>
      </c>
      <c r="T7" s="7">
        <v>4</v>
      </c>
      <c r="U7" s="42" t="s">
        <v>510</v>
      </c>
      <c r="V7" s="7" t="s">
        <v>361</v>
      </c>
      <c r="X7" s="34"/>
    </row>
    <row r="8" spans="1:24" s="19" customFormat="1" ht="25.5" customHeight="1">
      <c r="A8" s="1317"/>
      <c r="B8" s="81" t="s">
        <v>435</v>
      </c>
      <c r="C8" s="1">
        <v>1</v>
      </c>
      <c r="D8" s="8">
        <v>5</v>
      </c>
      <c r="E8" s="115"/>
      <c r="F8" s="1" t="s">
        <v>325</v>
      </c>
      <c r="G8" s="8"/>
      <c r="H8" s="2"/>
      <c r="I8" s="116">
        <v>50</v>
      </c>
      <c r="J8" s="73"/>
      <c r="K8" s="117">
        <v>40</v>
      </c>
      <c r="L8" s="118"/>
      <c r="M8" s="117">
        <v>60</v>
      </c>
      <c r="N8" s="73"/>
      <c r="O8" s="94" t="s">
        <v>325</v>
      </c>
      <c r="P8" s="12" t="s">
        <v>362</v>
      </c>
      <c r="Q8" s="1"/>
      <c r="R8" s="8"/>
      <c r="S8" s="8"/>
      <c r="T8" s="2">
        <v>2</v>
      </c>
      <c r="U8" s="1" t="s">
        <v>505</v>
      </c>
      <c r="V8" s="2" t="s">
        <v>363</v>
      </c>
      <c r="X8" s="65"/>
    </row>
    <row r="9" spans="1:24" s="19" customFormat="1" ht="25.5" customHeight="1">
      <c r="A9" s="1317"/>
      <c r="B9" s="81" t="s">
        <v>436</v>
      </c>
      <c r="C9" s="1"/>
      <c r="D9" s="8"/>
      <c r="E9" s="115"/>
      <c r="F9" s="1" t="s">
        <v>341</v>
      </c>
      <c r="G9" s="8"/>
      <c r="H9" s="2" t="s">
        <v>341</v>
      </c>
      <c r="I9" s="116">
        <v>50</v>
      </c>
      <c r="J9" s="73"/>
      <c r="K9" s="117">
        <v>5</v>
      </c>
      <c r="L9" s="118"/>
      <c r="M9" s="117"/>
      <c r="N9" s="73"/>
      <c r="O9" s="94"/>
      <c r="P9" s="12" t="s">
        <v>358</v>
      </c>
      <c r="Q9" s="1"/>
      <c r="R9" s="8">
        <v>1</v>
      </c>
      <c r="S9" s="8"/>
      <c r="T9" s="2">
        <v>2</v>
      </c>
      <c r="U9" s="1" t="s">
        <v>504</v>
      </c>
      <c r="V9" s="2" t="s">
        <v>364</v>
      </c>
      <c r="X9" s="65"/>
    </row>
    <row r="10" spans="1:24" s="19" customFormat="1" ht="25.5" customHeight="1">
      <c r="A10" s="1317"/>
      <c r="B10" s="81" t="s">
        <v>437</v>
      </c>
      <c r="C10" s="1"/>
      <c r="D10" s="8"/>
      <c r="E10" s="115"/>
      <c r="F10" s="1"/>
      <c r="G10" s="8" t="s">
        <v>326</v>
      </c>
      <c r="H10" s="2"/>
      <c r="I10" s="116">
        <v>65</v>
      </c>
      <c r="J10" s="73"/>
      <c r="K10" s="117">
        <v>40</v>
      </c>
      <c r="L10" s="118"/>
      <c r="M10" s="117"/>
      <c r="N10" s="73">
        <v>50</v>
      </c>
      <c r="O10" s="94"/>
      <c r="P10" s="12"/>
      <c r="Q10" s="1"/>
      <c r="R10" s="8"/>
      <c r="S10" s="8"/>
      <c r="T10" s="2">
        <v>3</v>
      </c>
      <c r="U10" s="1" t="s">
        <v>485</v>
      </c>
      <c r="V10" s="2" t="s">
        <v>365</v>
      </c>
      <c r="X10" s="65"/>
    </row>
    <row r="11" spans="1:24" s="19" customFormat="1" ht="25.5" customHeight="1">
      <c r="A11" s="1317"/>
      <c r="B11" s="81" t="s">
        <v>438</v>
      </c>
      <c r="C11" s="1"/>
      <c r="D11" s="8"/>
      <c r="E11" s="115"/>
      <c r="F11" s="1"/>
      <c r="G11" s="8" t="s">
        <v>328</v>
      </c>
      <c r="H11" s="2"/>
      <c r="I11" s="116">
        <v>60</v>
      </c>
      <c r="J11" s="73"/>
      <c r="K11" s="117">
        <v>10</v>
      </c>
      <c r="L11" s="118"/>
      <c r="M11" s="117">
        <v>70</v>
      </c>
      <c r="N11" s="73"/>
      <c r="O11" s="94"/>
      <c r="P11" s="12" t="s">
        <v>359</v>
      </c>
      <c r="Q11" s="1"/>
      <c r="R11" s="8"/>
      <c r="S11" s="8"/>
      <c r="T11" s="2">
        <v>4</v>
      </c>
      <c r="U11" s="1" t="s">
        <v>485</v>
      </c>
      <c r="V11" s="2" t="s">
        <v>366</v>
      </c>
      <c r="X11" s="65"/>
    </row>
    <row r="12" spans="1:24" s="19" customFormat="1" ht="25.5" customHeight="1">
      <c r="A12" s="1322"/>
      <c r="B12" s="81" t="s">
        <v>439</v>
      </c>
      <c r="C12" s="1"/>
      <c r="D12" s="8"/>
      <c r="E12" s="115"/>
      <c r="F12" s="1"/>
      <c r="G12" s="8" t="s">
        <v>330</v>
      </c>
      <c r="H12" s="2" t="s">
        <v>330</v>
      </c>
      <c r="I12" s="116" t="s">
        <v>292</v>
      </c>
      <c r="J12" s="73"/>
      <c r="K12" s="117" t="s">
        <v>292</v>
      </c>
      <c r="L12" s="118"/>
      <c r="M12" s="117" t="s">
        <v>292</v>
      </c>
      <c r="N12" s="73"/>
      <c r="O12" s="15"/>
      <c r="P12" s="12"/>
      <c r="Q12" s="1"/>
      <c r="R12" s="8"/>
      <c r="S12" s="8"/>
      <c r="T12" s="2">
        <v>2</v>
      </c>
      <c r="U12" s="1" t="s">
        <v>510</v>
      </c>
      <c r="V12" s="2" t="s">
        <v>367</v>
      </c>
      <c r="X12" s="65"/>
    </row>
    <row r="13" spans="1:24" s="19" customFormat="1" ht="25.5" customHeight="1">
      <c r="A13" s="1450" t="s">
        <v>478</v>
      </c>
      <c r="B13" s="85" t="s">
        <v>440</v>
      </c>
      <c r="C13" s="42">
        <v>1</v>
      </c>
      <c r="D13" s="43">
        <v>3</v>
      </c>
      <c r="E13" s="7"/>
      <c r="F13" s="42" t="s">
        <v>332</v>
      </c>
      <c r="G13" s="43"/>
      <c r="H13" s="7"/>
      <c r="I13" s="119">
        <v>100</v>
      </c>
      <c r="J13" s="97"/>
      <c r="K13" s="113">
        <v>50</v>
      </c>
      <c r="L13" s="114"/>
      <c r="M13" s="113"/>
      <c r="N13" s="97">
        <v>100</v>
      </c>
      <c r="O13" s="20"/>
      <c r="P13" s="44"/>
      <c r="Q13" s="42"/>
      <c r="R13" s="43"/>
      <c r="S13" s="43"/>
      <c r="T13" s="7">
        <v>7</v>
      </c>
      <c r="U13" s="120" t="s">
        <v>505</v>
      </c>
      <c r="V13" s="7" t="s">
        <v>160</v>
      </c>
      <c r="X13" s="65"/>
    </row>
    <row r="14" spans="1:24" s="19" customFormat="1" ht="25.5" customHeight="1">
      <c r="A14" s="1450"/>
      <c r="B14" s="86" t="s">
        <v>441</v>
      </c>
      <c r="C14" s="6"/>
      <c r="D14" s="5"/>
      <c r="E14" s="3"/>
      <c r="F14" s="6" t="s">
        <v>334</v>
      </c>
      <c r="G14" s="5"/>
      <c r="H14" s="3" t="s">
        <v>334</v>
      </c>
      <c r="I14" s="121">
        <v>450</v>
      </c>
      <c r="J14" s="122"/>
      <c r="K14" s="123">
        <v>50</v>
      </c>
      <c r="L14" s="124"/>
      <c r="M14" s="123"/>
      <c r="N14" s="122"/>
      <c r="O14" s="95"/>
      <c r="P14" s="15" t="s">
        <v>368</v>
      </c>
      <c r="Q14" s="6"/>
      <c r="R14" s="5"/>
      <c r="S14" s="5">
        <v>1</v>
      </c>
      <c r="T14" s="3">
        <v>5</v>
      </c>
      <c r="U14" s="6" t="s">
        <v>276</v>
      </c>
      <c r="V14" s="3" t="s">
        <v>369</v>
      </c>
      <c r="X14" s="29"/>
    </row>
    <row r="15" spans="1:24" s="19" customFormat="1" ht="25.5" customHeight="1">
      <c r="A15" s="1316" t="s">
        <v>479</v>
      </c>
      <c r="B15" s="85" t="s">
        <v>442</v>
      </c>
      <c r="C15" s="42">
        <v>1</v>
      </c>
      <c r="D15" s="43">
        <v>5</v>
      </c>
      <c r="E15" s="7"/>
      <c r="F15" s="42" t="s">
        <v>336</v>
      </c>
      <c r="G15" s="43" t="s">
        <v>336</v>
      </c>
      <c r="H15" s="7"/>
      <c r="I15" s="119">
        <v>620</v>
      </c>
      <c r="J15" s="97"/>
      <c r="K15" s="113">
        <v>293</v>
      </c>
      <c r="L15" s="114"/>
      <c r="M15" s="113">
        <v>250</v>
      </c>
      <c r="N15" s="97"/>
      <c r="O15" s="101" t="s">
        <v>336</v>
      </c>
      <c r="P15" s="44"/>
      <c r="Q15" s="42"/>
      <c r="R15" s="43"/>
      <c r="S15" s="43"/>
      <c r="T15" s="7">
        <v>15</v>
      </c>
      <c r="U15" s="42" t="s">
        <v>545</v>
      </c>
      <c r="V15" s="7" t="s">
        <v>370</v>
      </c>
      <c r="X15" s="29"/>
    </row>
    <row r="16" spans="1:24" s="19" customFormat="1" ht="25.5" customHeight="1">
      <c r="A16" s="1317"/>
      <c r="B16" s="81" t="s">
        <v>443</v>
      </c>
      <c r="C16" s="1">
        <v>1</v>
      </c>
      <c r="D16" s="8">
        <v>8</v>
      </c>
      <c r="E16" s="115"/>
      <c r="F16" s="1" t="s">
        <v>326</v>
      </c>
      <c r="G16" s="8"/>
      <c r="H16" s="2" t="s">
        <v>326</v>
      </c>
      <c r="I16" s="116">
        <v>800</v>
      </c>
      <c r="J16" s="73"/>
      <c r="K16" s="117">
        <v>200</v>
      </c>
      <c r="L16" s="118"/>
      <c r="M16" s="117">
        <v>80</v>
      </c>
      <c r="N16" s="73"/>
      <c r="O16" s="94" t="s">
        <v>326</v>
      </c>
      <c r="P16" s="12" t="s">
        <v>355</v>
      </c>
      <c r="Q16" s="1"/>
      <c r="R16" s="8"/>
      <c r="S16" s="8">
        <v>1</v>
      </c>
      <c r="T16" s="2">
        <v>8</v>
      </c>
      <c r="U16" s="1" t="s">
        <v>505</v>
      </c>
      <c r="V16" s="2" t="s">
        <v>371</v>
      </c>
      <c r="X16" s="29"/>
    </row>
    <row r="17" spans="1:24" s="19" customFormat="1" ht="25.5" customHeight="1">
      <c r="A17" s="1317"/>
      <c r="B17" s="81" t="s">
        <v>444</v>
      </c>
      <c r="C17" s="1">
        <v>1</v>
      </c>
      <c r="D17" s="8">
        <v>8</v>
      </c>
      <c r="E17" s="2" t="s">
        <v>372</v>
      </c>
      <c r="F17" s="1"/>
      <c r="G17" s="8" t="s">
        <v>339</v>
      </c>
      <c r="H17" s="2" t="s">
        <v>339</v>
      </c>
      <c r="I17" s="116">
        <v>500</v>
      </c>
      <c r="J17" s="73"/>
      <c r="K17" s="117">
        <v>100</v>
      </c>
      <c r="L17" s="118"/>
      <c r="M17" s="117">
        <v>65</v>
      </c>
      <c r="N17" s="73"/>
      <c r="O17" s="94"/>
      <c r="P17" s="12"/>
      <c r="Q17" s="1"/>
      <c r="R17" s="8"/>
      <c r="S17" s="8">
        <v>1</v>
      </c>
      <c r="T17" s="2">
        <v>3</v>
      </c>
      <c r="U17" s="1" t="s">
        <v>513</v>
      </c>
      <c r="V17" s="2" t="s">
        <v>373</v>
      </c>
      <c r="X17" s="29"/>
    </row>
    <row r="18" spans="1:24" s="19" customFormat="1" ht="25.5" customHeight="1">
      <c r="A18" s="1317"/>
      <c r="B18" s="81" t="s">
        <v>537</v>
      </c>
      <c r="C18" s="1">
        <v>4</v>
      </c>
      <c r="D18" s="8">
        <v>5</v>
      </c>
      <c r="E18" s="2">
        <v>2</v>
      </c>
      <c r="F18" s="1" t="s">
        <v>334</v>
      </c>
      <c r="G18" s="8"/>
      <c r="H18" s="2"/>
      <c r="I18" s="125">
        <v>2000</v>
      </c>
      <c r="J18" s="73"/>
      <c r="K18" s="116">
        <v>100</v>
      </c>
      <c r="L18" s="73"/>
      <c r="M18" s="116">
        <v>100</v>
      </c>
      <c r="N18" s="73"/>
      <c r="O18" s="12"/>
      <c r="P18" s="126" t="s">
        <v>374</v>
      </c>
      <c r="Q18" s="1"/>
      <c r="R18" s="8"/>
      <c r="S18" s="8"/>
      <c r="T18" s="2">
        <v>6</v>
      </c>
      <c r="U18" s="1" t="s">
        <v>510</v>
      </c>
      <c r="V18" s="2" t="s">
        <v>375</v>
      </c>
      <c r="X18" s="29"/>
    </row>
    <row r="19" spans="1:24" s="19" customFormat="1" ht="25.5" customHeight="1">
      <c r="A19" s="1317"/>
      <c r="B19" s="81" t="s">
        <v>544</v>
      </c>
      <c r="C19" s="1">
        <v>1</v>
      </c>
      <c r="D19" s="8">
        <v>12</v>
      </c>
      <c r="E19" s="2">
        <v>1</v>
      </c>
      <c r="F19" s="1" t="s">
        <v>334</v>
      </c>
      <c r="G19" s="8" t="s">
        <v>334</v>
      </c>
      <c r="H19" s="2" t="s">
        <v>334</v>
      </c>
      <c r="I19" s="125">
        <v>1000</v>
      </c>
      <c r="J19" s="73"/>
      <c r="K19" s="116">
        <v>200</v>
      </c>
      <c r="L19" s="73"/>
      <c r="M19" s="116">
        <v>200</v>
      </c>
      <c r="N19" s="73"/>
      <c r="O19" s="94"/>
      <c r="P19" s="126" t="s">
        <v>376</v>
      </c>
      <c r="Q19" s="1"/>
      <c r="R19" s="8"/>
      <c r="S19" s="8"/>
      <c r="T19" s="2">
        <v>5</v>
      </c>
      <c r="U19" s="1" t="s">
        <v>505</v>
      </c>
      <c r="V19" s="2" t="s">
        <v>377</v>
      </c>
      <c r="X19" s="29"/>
    </row>
    <row r="20" spans="1:24" s="19" customFormat="1" ht="25.5" customHeight="1">
      <c r="A20" s="1317"/>
      <c r="B20" s="81" t="s">
        <v>445</v>
      </c>
      <c r="C20" s="1">
        <v>1</v>
      </c>
      <c r="D20" s="8">
        <v>2</v>
      </c>
      <c r="E20" s="2">
        <v>2</v>
      </c>
      <c r="F20" s="1" t="s">
        <v>341</v>
      </c>
      <c r="G20" s="8" t="s">
        <v>341</v>
      </c>
      <c r="H20" s="2" t="s">
        <v>341</v>
      </c>
      <c r="I20" s="98">
        <v>400</v>
      </c>
      <c r="J20" s="73"/>
      <c r="K20" s="75">
        <v>400</v>
      </c>
      <c r="L20" s="118"/>
      <c r="M20" s="117">
        <v>100</v>
      </c>
      <c r="N20" s="73"/>
      <c r="O20" s="94"/>
      <c r="P20" s="12" t="s">
        <v>378</v>
      </c>
      <c r="Q20" s="1"/>
      <c r="R20" s="8"/>
      <c r="S20" s="8"/>
      <c r="T20" s="2">
        <v>5</v>
      </c>
      <c r="U20" s="1" t="s">
        <v>505</v>
      </c>
      <c r="V20" s="2" t="s">
        <v>379</v>
      </c>
      <c r="X20" s="29"/>
    </row>
    <row r="21" spans="1:24" s="19" customFormat="1" ht="25.5" customHeight="1">
      <c r="A21" s="1317"/>
      <c r="B21" s="81" t="s">
        <v>446</v>
      </c>
      <c r="C21" s="1"/>
      <c r="D21" s="8">
        <v>1</v>
      </c>
      <c r="E21" s="2"/>
      <c r="F21" s="1" t="s">
        <v>315</v>
      </c>
      <c r="G21" s="8"/>
      <c r="H21" s="2"/>
      <c r="I21" s="116">
        <v>170</v>
      </c>
      <c r="J21" s="73"/>
      <c r="K21" s="117">
        <v>80</v>
      </c>
      <c r="L21" s="118"/>
      <c r="M21" s="117">
        <v>10</v>
      </c>
      <c r="N21" s="73"/>
      <c r="O21" s="94"/>
      <c r="P21" s="12" t="s">
        <v>357</v>
      </c>
      <c r="Q21" s="1"/>
      <c r="R21" s="8"/>
      <c r="S21" s="8"/>
      <c r="T21" s="2">
        <v>5</v>
      </c>
      <c r="U21" s="1" t="s">
        <v>505</v>
      </c>
      <c r="V21" s="2" t="s">
        <v>380</v>
      </c>
      <c r="X21" s="29"/>
    </row>
    <row r="22" spans="1:24" s="19" customFormat="1" ht="25.5" customHeight="1">
      <c r="A22" s="1322"/>
      <c r="B22" s="81" t="s">
        <v>447</v>
      </c>
      <c r="C22" s="1">
        <v>1</v>
      </c>
      <c r="D22" s="8">
        <v>3</v>
      </c>
      <c r="E22" s="3">
        <v>1</v>
      </c>
      <c r="F22" s="1" t="s">
        <v>343</v>
      </c>
      <c r="G22" s="8" t="s">
        <v>343</v>
      </c>
      <c r="H22" s="2" t="s">
        <v>343</v>
      </c>
      <c r="I22" s="116">
        <v>300</v>
      </c>
      <c r="J22" s="73"/>
      <c r="K22" s="117">
        <v>300</v>
      </c>
      <c r="L22" s="118"/>
      <c r="M22" s="117"/>
      <c r="N22" s="73"/>
      <c r="O22" s="94"/>
      <c r="P22" s="12" t="s">
        <v>381</v>
      </c>
      <c r="Q22" s="1"/>
      <c r="R22" s="8"/>
      <c r="S22" s="8"/>
      <c r="T22" s="2">
        <v>5</v>
      </c>
      <c r="U22" s="1" t="s">
        <v>510</v>
      </c>
      <c r="V22" s="2" t="s">
        <v>382</v>
      </c>
      <c r="X22" s="29"/>
    </row>
    <row r="23" spans="1:24" s="19" customFormat="1" ht="25.5" customHeight="1">
      <c r="A23" s="1328" t="s">
        <v>557</v>
      </c>
      <c r="B23" s="85" t="s">
        <v>448</v>
      </c>
      <c r="C23" s="42">
        <v>1</v>
      </c>
      <c r="D23" s="43">
        <v>12</v>
      </c>
      <c r="E23" s="4">
        <v>1</v>
      </c>
      <c r="F23" s="42" t="s">
        <v>344</v>
      </c>
      <c r="G23" s="43"/>
      <c r="H23" s="7"/>
      <c r="I23" s="119">
        <v>290</v>
      </c>
      <c r="J23" s="97">
        <v>294</v>
      </c>
      <c r="K23" s="113">
        <v>115</v>
      </c>
      <c r="L23" s="114">
        <v>120</v>
      </c>
      <c r="M23" s="113">
        <v>12</v>
      </c>
      <c r="N23" s="97"/>
      <c r="O23" s="101" t="s">
        <v>344</v>
      </c>
      <c r="P23" s="127"/>
      <c r="Q23" s="42"/>
      <c r="R23" s="43"/>
      <c r="S23" s="43"/>
      <c r="T23" s="7">
        <v>15</v>
      </c>
      <c r="U23" s="42" t="s">
        <v>513</v>
      </c>
      <c r="V23" s="7" t="s">
        <v>383</v>
      </c>
      <c r="X23" s="29"/>
    </row>
    <row r="24" spans="1:24" s="19" customFormat="1" ht="25.5" customHeight="1">
      <c r="A24" s="1338"/>
      <c r="B24" s="86" t="s">
        <v>449</v>
      </c>
      <c r="C24" s="151">
        <v>2</v>
      </c>
      <c r="D24" s="148">
        <v>3</v>
      </c>
      <c r="E24" s="3">
        <v>1</v>
      </c>
      <c r="F24" s="6" t="s">
        <v>324</v>
      </c>
      <c r="G24" s="5"/>
      <c r="H24" s="3"/>
      <c r="I24" s="121">
        <v>128</v>
      </c>
      <c r="J24" s="122"/>
      <c r="K24" s="123">
        <v>45</v>
      </c>
      <c r="L24" s="124"/>
      <c r="M24" s="123"/>
      <c r="N24" s="128">
        <v>22</v>
      </c>
      <c r="O24" s="95"/>
      <c r="P24" s="129" t="s">
        <v>357</v>
      </c>
      <c r="Q24" s="6"/>
      <c r="R24" s="5"/>
      <c r="S24" s="5"/>
      <c r="T24" s="3">
        <v>9</v>
      </c>
      <c r="U24" s="6" t="s">
        <v>415</v>
      </c>
      <c r="V24" s="3" t="s">
        <v>384</v>
      </c>
      <c r="X24" s="29"/>
    </row>
    <row r="25" spans="1:24" s="19" customFormat="1" ht="25.5" customHeight="1">
      <c r="A25" s="1316" t="s">
        <v>481</v>
      </c>
      <c r="B25" s="85" t="s">
        <v>450</v>
      </c>
      <c r="C25" s="150">
        <v>1</v>
      </c>
      <c r="D25" s="147">
        <v>2</v>
      </c>
      <c r="E25" s="7">
        <v>2</v>
      </c>
      <c r="F25" s="42" t="s">
        <v>346</v>
      </c>
      <c r="G25" s="43" t="s">
        <v>346</v>
      </c>
      <c r="H25" s="7" t="s">
        <v>346</v>
      </c>
      <c r="I25" s="119">
        <v>530</v>
      </c>
      <c r="J25" s="97"/>
      <c r="K25" s="113">
        <v>180</v>
      </c>
      <c r="L25" s="114"/>
      <c r="M25" s="113">
        <v>160</v>
      </c>
      <c r="N25" s="97"/>
      <c r="O25" s="101" t="s">
        <v>346</v>
      </c>
      <c r="P25" s="44"/>
      <c r="Q25" s="42"/>
      <c r="R25" s="43"/>
      <c r="S25" s="43"/>
      <c r="T25" s="7">
        <v>8</v>
      </c>
      <c r="U25" s="130" t="s">
        <v>558</v>
      </c>
      <c r="V25" s="7" t="s">
        <v>385</v>
      </c>
      <c r="X25" s="29"/>
    </row>
    <row r="26" spans="1:24" s="19" customFormat="1" ht="25.5" customHeight="1">
      <c r="A26" s="1322"/>
      <c r="B26" s="86" t="s">
        <v>451</v>
      </c>
      <c r="C26" s="151">
        <v>2</v>
      </c>
      <c r="D26" s="148">
        <v>15</v>
      </c>
      <c r="E26" s="3">
        <v>2</v>
      </c>
      <c r="F26" s="6"/>
      <c r="G26" s="5" t="s">
        <v>346</v>
      </c>
      <c r="H26" s="3" t="s">
        <v>346</v>
      </c>
      <c r="I26" s="121">
        <v>400</v>
      </c>
      <c r="J26" s="122"/>
      <c r="K26" s="123">
        <v>300</v>
      </c>
      <c r="L26" s="124"/>
      <c r="M26" s="123">
        <v>300</v>
      </c>
      <c r="N26" s="122"/>
      <c r="O26" s="95" t="s">
        <v>346</v>
      </c>
      <c r="P26" s="129" t="s">
        <v>356</v>
      </c>
      <c r="Q26" s="6"/>
      <c r="R26" s="5">
        <v>1</v>
      </c>
      <c r="S26" s="5"/>
      <c r="T26" s="3">
        <v>3</v>
      </c>
      <c r="U26" s="6" t="s">
        <v>510</v>
      </c>
      <c r="V26" s="3" t="s">
        <v>386</v>
      </c>
      <c r="X26" s="29"/>
    </row>
    <row r="27" spans="1:25" s="19" customFormat="1" ht="25.5" customHeight="1">
      <c r="A27" s="1322" t="s">
        <v>542</v>
      </c>
      <c r="B27" s="51" t="s">
        <v>454</v>
      </c>
      <c r="C27" s="155">
        <v>1</v>
      </c>
      <c r="D27" s="156">
        <v>3</v>
      </c>
      <c r="E27" s="131" t="s">
        <v>387</v>
      </c>
      <c r="F27" s="13" t="s">
        <v>324</v>
      </c>
      <c r="G27" s="14"/>
      <c r="H27" s="4" t="s">
        <v>315</v>
      </c>
      <c r="I27" s="132">
        <v>380</v>
      </c>
      <c r="J27" s="74"/>
      <c r="K27" s="132">
        <v>230</v>
      </c>
      <c r="L27" s="74"/>
      <c r="M27" s="132">
        <v>50</v>
      </c>
      <c r="N27" s="74"/>
      <c r="O27" s="20"/>
      <c r="P27" s="45" t="s">
        <v>360</v>
      </c>
      <c r="Q27" s="13">
        <v>1</v>
      </c>
      <c r="R27" s="14"/>
      <c r="S27" s="133" t="s">
        <v>388</v>
      </c>
      <c r="T27" s="4">
        <v>11</v>
      </c>
      <c r="U27" s="13" t="s">
        <v>505</v>
      </c>
      <c r="V27" s="4" t="s">
        <v>389</v>
      </c>
      <c r="X27" s="65"/>
      <c r="Y27" s="11"/>
    </row>
    <row r="28" spans="1:24" s="19" customFormat="1" ht="25.5" customHeight="1">
      <c r="A28" s="1307"/>
      <c r="B28" s="81" t="s">
        <v>452</v>
      </c>
      <c r="C28" s="152"/>
      <c r="D28" s="149">
        <v>4</v>
      </c>
      <c r="E28" s="115"/>
      <c r="F28" s="1" t="s">
        <v>347</v>
      </c>
      <c r="G28" s="8"/>
      <c r="H28" s="2"/>
      <c r="I28" s="116">
        <v>460</v>
      </c>
      <c r="J28" s="73"/>
      <c r="K28" s="116">
        <v>150</v>
      </c>
      <c r="L28" s="73"/>
      <c r="M28" s="116"/>
      <c r="N28" s="73"/>
      <c r="O28" s="94"/>
      <c r="P28" s="12"/>
      <c r="Q28" s="1"/>
      <c r="R28" s="8"/>
      <c r="S28" s="8"/>
      <c r="T28" s="2"/>
      <c r="U28" s="1" t="s">
        <v>510</v>
      </c>
      <c r="V28" s="2" t="s">
        <v>390</v>
      </c>
      <c r="X28" s="65"/>
    </row>
    <row r="29" spans="1:24" s="19" customFormat="1" ht="25.5" customHeight="1">
      <c r="A29" s="1307"/>
      <c r="B29" s="81" t="s">
        <v>453</v>
      </c>
      <c r="C29" s="152">
        <v>2</v>
      </c>
      <c r="D29" s="149">
        <v>11</v>
      </c>
      <c r="E29" s="115"/>
      <c r="F29" s="1" t="s">
        <v>346</v>
      </c>
      <c r="G29" s="8" t="s">
        <v>346</v>
      </c>
      <c r="H29" s="2" t="s">
        <v>346</v>
      </c>
      <c r="I29" s="116">
        <v>250</v>
      </c>
      <c r="J29" s="73"/>
      <c r="K29" s="116">
        <v>100</v>
      </c>
      <c r="L29" s="73"/>
      <c r="M29" s="116">
        <v>100</v>
      </c>
      <c r="N29" s="73"/>
      <c r="O29" s="94" t="s">
        <v>346</v>
      </c>
      <c r="P29" s="12" t="s">
        <v>292</v>
      </c>
      <c r="Q29" s="1"/>
      <c r="R29" s="8"/>
      <c r="S29" s="134" t="s">
        <v>391</v>
      </c>
      <c r="T29" s="2">
        <v>1</v>
      </c>
      <c r="U29" s="1" t="s">
        <v>543</v>
      </c>
      <c r="V29" s="2" t="s">
        <v>392</v>
      </c>
      <c r="X29" s="65"/>
    </row>
    <row r="30" spans="1:25" s="19" customFormat="1" ht="25.5" customHeight="1">
      <c r="A30" s="1307"/>
      <c r="B30" s="81" t="s">
        <v>552</v>
      </c>
      <c r="C30" s="152">
        <v>2</v>
      </c>
      <c r="D30" s="149"/>
      <c r="E30" s="115" t="s">
        <v>278</v>
      </c>
      <c r="F30" s="1"/>
      <c r="G30" s="8" t="s">
        <v>315</v>
      </c>
      <c r="H30" s="2"/>
      <c r="I30" s="116">
        <v>330</v>
      </c>
      <c r="J30" s="73"/>
      <c r="K30" s="116">
        <v>500</v>
      </c>
      <c r="L30" s="73"/>
      <c r="M30" s="116">
        <v>500</v>
      </c>
      <c r="N30" s="73"/>
      <c r="O30" s="94"/>
      <c r="P30" s="12" t="s">
        <v>292</v>
      </c>
      <c r="Q30" s="1"/>
      <c r="R30" s="8"/>
      <c r="S30" s="8">
        <v>1</v>
      </c>
      <c r="T30" s="2">
        <v>6</v>
      </c>
      <c r="U30" s="1" t="s">
        <v>513</v>
      </c>
      <c r="V30" s="2" t="s">
        <v>277</v>
      </c>
      <c r="X30" s="65"/>
      <c r="Y30" s="11"/>
    </row>
    <row r="31" spans="1:25" s="19" customFormat="1" ht="25.5" customHeight="1">
      <c r="A31" s="1307"/>
      <c r="B31" s="81" t="s">
        <v>455</v>
      </c>
      <c r="C31" s="152"/>
      <c r="D31" s="149"/>
      <c r="E31" s="115"/>
      <c r="F31" s="1" t="s">
        <v>349</v>
      </c>
      <c r="G31" s="8" t="s">
        <v>349</v>
      </c>
      <c r="H31" s="2" t="s">
        <v>349</v>
      </c>
      <c r="I31" s="98" t="s">
        <v>292</v>
      </c>
      <c r="J31" s="73"/>
      <c r="K31" s="116" t="s">
        <v>292</v>
      </c>
      <c r="L31" s="73"/>
      <c r="M31" s="116" t="s">
        <v>292</v>
      </c>
      <c r="N31" s="73"/>
      <c r="O31" s="94"/>
      <c r="P31" s="12"/>
      <c r="Q31" s="1"/>
      <c r="R31" s="8"/>
      <c r="S31" s="8"/>
      <c r="T31" s="2">
        <v>5</v>
      </c>
      <c r="U31" s="1" t="s">
        <v>505</v>
      </c>
      <c r="V31" s="2" t="s">
        <v>393</v>
      </c>
      <c r="X31" s="65"/>
      <c r="Y31" s="11"/>
    </row>
    <row r="32" spans="1:24" s="19" customFormat="1" ht="25.5" customHeight="1">
      <c r="A32" s="1307"/>
      <c r="B32" s="81" t="s">
        <v>553</v>
      </c>
      <c r="C32" s="1">
        <v>2</v>
      </c>
      <c r="D32" s="8">
        <v>5</v>
      </c>
      <c r="E32" s="115"/>
      <c r="F32" s="1" t="s">
        <v>341</v>
      </c>
      <c r="G32" s="8" t="s">
        <v>341</v>
      </c>
      <c r="H32" s="2" t="s">
        <v>341</v>
      </c>
      <c r="I32" s="116">
        <v>200</v>
      </c>
      <c r="J32" s="73"/>
      <c r="K32" s="116">
        <v>40</v>
      </c>
      <c r="L32" s="73"/>
      <c r="M32" s="116"/>
      <c r="N32" s="73"/>
      <c r="O32" s="94"/>
      <c r="P32" s="12" t="s">
        <v>280</v>
      </c>
      <c r="Q32" s="1"/>
      <c r="R32" s="8"/>
      <c r="S32" s="8"/>
      <c r="T32" s="2">
        <v>1</v>
      </c>
      <c r="U32" s="135" t="s">
        <v>317</v>
      </c>
      <c r="V32" s="2" t="s">
        <v>279</v>
      </c>
      <c r="X32" s="65"/>
    </row>
    <row r="33" spans="1:24" s="19" customFormat="1" ht="25.5" customHeight="1">
      <c r="A33" s="1316" t="s">
        <v>482</v>
      </c>
      <c r="B33" s="85" t="s">
        <v>457</v>
      </c>
      <c r="C33" s="42"/>
      <c r="D33" s="43"/>
      <c r="E33" s="111" t="s">
        <v>394</v>
      </c>
      <c r="F33" s="42" t="s">
        <v>334</v>
      </c>
      <c r="G33" s="43"/>
      <c r="H33" s="7"/>
      <c r="I33" s="136">
        <v>1000</v>
      </c>
      <c r="J33" s="97"/>
      <c r="K33" s="136">
        <v>1000</v>
      </c>
      <c r="L33" s="93"/>
      <c r="M33" s="136">
        <v>300</v>
      </c>
      <c r="N33" s="93"/>
      <c r="O33" s="101" t="s">
        <v>334</v>
      </c>
      <c r="P33" s="1039" t="s">
        <v>741</v>
      </c>
      <c r="Q33" s="42"/>
      <c r="R33" s="43"/>
      <c r="S33" s="43"/>
      <c r="T33" s="7">
        <v>12</v>
      </c>
      <c r="U33" s="42" t="s">
        <v>510</v>
      </c>
      <c r="V33" s="7" t="s">
        <v>523</v>
      </c>
      <c r="X33" s="65"/>
    </row>
    <row r="34" spans="1:24" s="19" customFormat="1" ht="25.5" customHeight="1">
      <c r="A34" s="1317"/>
      <c r="B34" s="81" t="s">
        <v>456</v>
      </c>
      <c r="C34" s="1">
        <v>1</v>
      </c>
      <c r="D34" s="8">
        <v>5</v>
      </c>
      <c r="E34" s="115" t="s">
        <v>524</v>
      </c>
      <c r="F34" s="1" t="s">
        <v>341</v>
      </c>
      <c r="G34" s="8"/>
      <c r="H34" s="2" t="s">
        <v>341</v>
      </c>
      <c r="I34" s="98">
        <v>300</v>
      </c>
      <c r="J34" s="73"/>
      <c r="K34" s="98">
        <v>300</v>
      </c>
      <c r="L34" s="96"/>
      <c r="M34" s="98">
        <v>300</v>
      </c>
      <c r="N34" s="96"/>
      <c r="O34" s="94"/>
      <c r="P34" s="12"/>
      <c r="Q34" s="1"/>
      <c r="R34" s="8"/>
      <c r="S34" s="8"/>
      <c r="T34" s="2">
        <v>9</v>
      </c>
      <c r="U34" s="1" t="s">
        <v>540</v>
      </c>
      <c r="V34" s="2" t="s">
        <v>395</v>
      </c>
      <c r="X34" s="65"/>
    </row>
    <row r="35" spans="1:24" s="19" customFormat="1" ht="25.5" customHeight="1">
      <c r="A35" s="1317"/>
      <c r="B35" s="81" t="s">
        <v>458</v>
      </c>
      <c r="C35" s="1">
        <v>2</v>
      </c>
      <c r="D35" s="8">
        <v>7</v>
      </c>
      <c r="E35" s="115">
        <v>1</v>
      </c>
      <c r="F35" s="1" t="s">
        <v>346</v>
      </c>
      <c r="G35" s="8"/>
      <c r="H35" s="2"/>
      <c r="I35" s="98">
        <v>500</v>
      </c>
      <c r="J35" s="73"/>
      <c r="K35" s="98">
        <v>400</v>
      </c>
      <c r="L35" s="96"/>
      <c r="M35" s="98">
        <v>55</v>
      </c>
      <c r="N35" s="96"/>
      <c r="O35" s="94"/>
      <c r="P35" s="12"/>
      <c r="Q35" s="1"/>
      <c r="R35" s="8"/>
      <c r="S35" s="8"/>
      <c r="T35" s="2">
        <v>8</v>
      </c>
      <c r="U35" s="135" t="s">
        <v>146</v>
      </c>
      <c r="V35" s="2" t="s">
        <v>396</v>
      </c>
      <c r="X35" s="65"/>
    </row>
    <row r="36" spans="1:24" s="19" customFormat="1" ht="25.5" customHeight="1">
      <c r="A36" s="1317"/>
      <c r="B36" s="81" t="s">
        <v>459</v>
      </c>
      <c r="C36" s="1">
        <v>2</v>
      </c>
      <c r="D36" s="8">
        <v>8</v>
      </c>
      <c r="E36" s="137">
        <v>1</v>
      </c>
      <c r="F36" s="1" t="s">
        <v>350</v>
      </c>
      <c r="G36" s="1035"/>
      <c r="H36" s="1036"/>
      <c r="I36" s="98">
        <v>800</v>
      </c>
      <c r="J36" s="73"/>
      <c r="K36" s="98">
        <v>125</v>
      </c>
      <c r="L36" s="96"/>
      <c r="M36" s="98">
        <v>110</v>
      </c>
      <c r="N36" s="96"/>
      <c r="O36" s="94"/>
      <c r="P36" s="12"/>
      <c r="Q36" s="1"/>
      <c r="R36" s="8"/>
      <c r="S36" s="8">
        <v>1</v>
      </c>
      <c r="T36" s="2">
        <v>4</v>
      </c>
      <c r="U36" s="1" t="s">
        <v>510</v>
      </c>
      <c r="V36" s="2" t="s">
        <v>397</v>
      </c>
      <c r="W36" s="71"/>
      <c r="X36" s="65"/>
    </row>
    <row r="37" spans="1:24" s="19" customFormat="1" ht="25.5" customHeight="1">
      <c r="A37" s="1317"/>
      <c r="B37" s="81" t="s">
        <v>536</v>
      </c>
      <c r="C37" s="1">
        <v>1</v>
      </c>
      <c r="D37" s="8">
        <v>5</v>
      </c>
      <c r="E37" s="115" t="s">
        <v>525</v>
      </c>
      <c r="F37" s="1" t="s">
        <v>351</v>
      </c>
      <c r="G37" s="8" t="s">
        <v>351</v>
      </c>
      <c r="H37" s="2" t="s">
        <v>351</v>
      </c>
      <c r="I37" s="98">
        <v>250</v>
      </c>
      <c r="J37" s="73"/>
      <c r="K37" s="98">
        <v>160</v>
      </c>
      <c r="L37" s="96"/>
      <c r="M37" s="98">
        <v>50</v>
      </c>
      <c r="N37" s="96"/>
      <c r="O37" s="94"/>
      <c r="P37" s="1040" t="s">
        <v>742</v>
      </c>
      <c r="Q37" s="1"/>
      <c r="R37" s="8"/>
      <c r="S37" s="8"/>
      <c r="T37" s="2">
        <v>3</v>
      </c>
      <c r="U37" s="1" t="s">
        <v>147</v>
      </c>
      <c r="V37" s="2" t="s">
        <v>398</v>
      </c>
      <c r="W37" s="71"/>
      <c r="X37" s="72"/>
    </row>
    <row r="38" spans="1:24" s="19" customFormat="1" ht="25.5" customHeight="1">
      <c r="A38" s="1317"/>
      <c r="B38" s="81" t="s">
        <v>541</v>
      </c>
      <c r="C38" s="152">
        <v>2</v>
      </c>
      <c r="D38" s="8">
        <v>4</v>
      </c>
      <c r="E38" s="137">
        <v>3</v>
      </c>
      <c r="F38" s="1" t="s">
        <v>352</v>
      </c>
      <c r="G38" s="8"/>
      <c r="H38" s="2" t="s">
        <v>352</v>
      </c>
      <c r="I38" s="98">
        <v>290</v>
      </c>
      <c r="J38" s="73"/>
      <c r="K38" s="98">
        <v>200</v>
      </c>
      <c r="L38" s="96"/>
      <c r="M38" s="98"/>
      <c r="N38" s="96"/>
      <c r="O38" s="94"/>
      <c r="P38" s="1041" t="s">
        <v>742</v>
      </c>
      <c r="Q38" s="1"/>
      <c r="R38" s="8"/>
      <c r="S38" s="8"/>
      <c r="T38" s="1038">
        <v>12</v>
      </c>
      <c r="U38" s="1" t="s">
        <v>505</v>
      </c>
      <c r="V38" s="2" t="s">
        <v>399</v>
      </c>
      <c r="X38" s="65"/>
    </row>
    <row r="39" spans="1:24" s="19" customFormat="1" ht="25.5" customHeight="1" thickBot="1">
      <c r="A39" s="1428"/>
      <c r="B39" s="182" t="s">
        <v>511</v>
      </c>
      <c r="C39" s="109">
        <v>1</v>
      </c>
      <c r="D39" s="146">
        <v>3</v>
      </c>
      <c r="E39" s="183"/>
      <c r="F39" s="109" t="s">
        <v>353</v>
      </c>
      <c r="G39" s="146"/>
      <c r="H39" s="1037"/>
      <c r="I39" s="184">
        <v>100</v>
      </c>
      <c r="J39" s="185">
        <v>50</v>
      </c>
      <c r="K39" s="184">
        <v>50</v>
      </c>
      <c r="L39" s="145"/>
      <c r="M39" s="184">
        <v>50</v>
      </c>
      <c r="N39" s="145">
        <v>40</v>
      </c>
      <c r="O39" s="108"/>
      <c r="P39" s="186"/>
      <c r="Q39" s="109"/>
      <c r="R39" s="146"/>
      <c r="S39" s="146"/>
      <c r="T39" s="110">
        <v>2</v>
      </c>
      <c r="U39" s="109" t="s">
        <v>504</v>
      </c>
      <c r="V39" s="110" t="s">
        <v>400</v>
      </c>
      <c r="X39" s="65"/>
    </row>
    <row r="40" spans="1:24" s="19" customFormat="1" ht="24.75" customHeight="1" thickTop="1">
      <c r="A40" s="1431" t="s">
        <v>460</v>
      </c>
      <c r="B40" s="1432"/>
      <c r="C40" s="37">
        <v>5</v>
      </c>
      <c r="D40" s="39">
        <v>15</v>
      </c>
      <c r="E40" s="138">
        <v>2</v>
      </c>
      <c r="F40" s="37" t="s">
        <v>324</v>
      </c>
      <c r="G40" s="39" t="s">
        <v>324</v>
      </c>
      <c r="H40" s="36" t="s">
        <v>324</v>
      </c>
      <c r="I40" s="139">
        <v>1800</v>
      </c>
      <c r="J40" s="79">
        <v>200</v>
      </c>
      <c r="K40" s="78">
        <v>500</v>
      </c>
      <c r="L40" s="79"/>
      <c r="M40" s="78"/>
      <c r="N40" s="79"/>
      <c r="O40" s="46"/>
      <c r="P40" s="46"/>
      <c r="Q40" s="37">
        <v>1</v>
      </c>
      <c r="R40" s="39">
        <v>6</v>
      </c>
      <c r="S40" s="39">
        <v>5</v>
      </c>
      <c r="T40" s="36">
        <v>26</v>
      </c>
      <c r="U40" s="181" t="s">
        <v>509</v>
      </c>
      <c r="V40" s="36" t="s">
        <v>402</v>
      </c>
      <c r="X40" s="65"/>
    </row>
    <row r="41" spans="1:24" s="19" customFormat="1" ht="24.75" customHeight="1" thickBot="1">
      <c r="A41" s="1433" t="s">
        <v>30</v>
      </c>
      <c r="B41" s="1434"/>
      <c r="C41" s="99">
        <v>11</v>
      </c>
      <c r="D41" s="100">
        <v>56</v>
      </c>
      <c r="E41" s="187">
        <v>10</v>
      </c>
      <c r="F41" s="99" t="s">
        <v>354</v>
      </c>
      <c r="G41" s="100" t="s">
        <v>354</v>
      </c>
      <c r="H41" s="188" t="s">
        <v>354</v>
      </c>
      <c r="I41" s="189">
        <v>3100</v>
      </c>
      <c r="J41" s="190"/>
      <c r="K41" s="189">
        <v>1500</v>
      </c>
      <c r="L41" s="190"/>
      <c r="M41" s="191">
        <v>550</v>
      </c>
      <c r="N41" s="190"/>
      <c r="O41" s="192" t="s">
        <v>354</v>
      </c>
      <c r="P41" s="193" t="s">
        <v>403</v>
      </c>
      <c r="Q41" s="99">
        <v>2</v>
      </c>
      <c r="R41" s="100">
        <v>8</v>
      </c>
      <c r="S41" s="100">
        <v>11</v>
      </c>
      <c r="T41" s="188">
        <v>32</v>
      </c>
      <c r="U41" s="194" t="s">
        <v>510</v>
      </c>
      <c r="V41" s="188" t="s">
        <v>404</v>
      </c>
      <c r="W41" s="71"/>
      <c r="X41" s="65"/>
    </row>
    <row r="42" spans="1:24" s="19" customFormat="1" ht="24.75" customHeight="1" thickBot="1" thickTop="1">
      <c r="A42" s="1429" t="s">
        <v>427</v>
      </c>
      <c r="B42" s="1430"/>
      <c r="C42" s="195">
        <f>COUNTA(C7:C41)</f>
        <v>26</v>
      </c>
      <c r="D42" s="196">
        <f>COUNTA(D7:D41)</f>
        <v>26</v>
      </c>
      <c r="E42" s="197">
        <f aca="true" t="shared" si="0" ref="E42:N42">COUNTA(E7:E41)</f>
        <v>19</v>
      </c>
      <c r="F42" s="195">
        <f t="shared" si="0"/>
        <v>29</v>
      </c>
      <c r="G42" s="196">
        <f t="shared" si="0"/>
        <v>17</v>
      </c>
      <c r="H42" s="197">
        <f t="shared" si="0"/>
        <v>19</v>
      </c>
      <c r="I42" s="195">
        <f t="shared" si="0"/>
        <v>35</v>
      </c>
      <c r="J42" s="197">
        <f t="shared" si="0"/>
        <v>3</v>
      </c>
      <c r="K42" s="195">
        <f t="shared" si="0"/>
        <v>35</v>
      </c>
      <c r="L42" s="197">
        <f t="shared" si="0"/>
        <v>1</v>
      </c>
      <c r="M42" s="195">
        <f t="shared" si="0"/>
        <v>25</v>
      </c>
      <c r="N42" s="197">
        <f t="shared" si="0"/>
        <v>4</v>
      </c>
      <c r="O42" s="195">
        <f aca="true" t="shared" si="1" ref="O42:T42">COUNTA(O7:O41)</f>
        <v>9</v>
      </c>
      <c r="P42" s="195">
        <f>COUNTA(P7:P41)</f>
        <v>20</v>
      </c>
      <c r="Q42" s="195">
        <f t="shared" si="1"/>
        <v>3</v>
      </c>
      <c r="R42" s="196">
        <f t="shared" si="1"/>
        <v>4</v>
      </c>
      <c r="S42" s="196">
        <f t="shared" si="1"/>
        <v>10</v>
      </c>
      <c r="T42" s="197">
        <f t="shared" si="1"/>
        <v>34</v>
      </c>
      <c r="U42" s="195" t="s">
        <v>510</v>
      </c>
      <c r="V42" s="197" t="s">
        <v>405</v>
      </c>
      <c r="X42" s="65"/>
    </row>
    <row r="43" spans="1:24" s="17" customFormat="1" ht="21" customHeight="1">
      <c r="A43" s="17" t="s">
        <v>314</v>
      </c>
      <c r="X43" s="59"/>
    </row>
    <row r="44" spans="1:24" s="17" customFormat="1" ht="13.5">
      <c r="A44" s="17" t="s">
        <v>488</v>
      </c>
      <c r="B44" s="17" t="s">
        <v>528</v>
      </c>
      <c r="C44" s="87"/>
      <c r="H44" s="17" t="s">
        <v>431</v>
      </c>
      <c r="X44" s="9"/>
    </row>
    <row r="45" spans="3:24" s="17" customFormat="1" ht="13.5">
      <c r="C45" s="87"/>
      <c r="X45" s="9"/>
    </row>
  </sheetData>
  <sheetProtection/>
  <mergeCells count="34">
    <mergeCell ref="K4:K5"/>
    <mergeCell ref="E3:E5"/>
    <mergeCell ref="I3:O3"/>
    <mergeCell ref="Q2:T2"/>
    <mergeCell ref="M4:M5"/>
    <mergeCell ref="S3:S5"/>
    <mergeCell ref="C2:P2"/>
    <mergeCell ref="P3:P6"/>
    <mergeCell ref="H4:H6"/>
    <mergeCell ref="F3:H3"/>
    <mergeCell ref="I4:I5"/>
    <mergeCell ref="C3:C6"/>
    <mergeCell ref="A23:A24"/>
    <mergeCell ref="D3:D5"/>
    <mergeCell ref="A2:B6"/>
    <mergeCell ref="A13:A14"/>
    <mergeCell ref="A7:A12"/>
    <mergeCell ref="A33:A39"/>
    <mergeCell ref="A15:A22"/>
    <mergeCell ref="A27:A32"/>
    <mergeCell ref="A42:B42"/>
    <mergeCell ref="A40:B40"/>
    <mergeCell ref="A41:B41"/>
    <mergeCell ref="A25:A26"/>
    <mergeCell ref="W2:W6"/>
    <mergeCell ref="A1:V1"/>
    <mergeCell ref="V2:V6"/>
    <mergeCell ref="G4:G6"/>
    <mergeCell ref="O4:O6"/>
    <mergeCell ref="T3:T5"/>
    <mergeCell ref="U2:U6"/>
    <mergeCell ref="R3:R5"/>
    <mergeCell ref="Q3:Q5"/>
    <mergeCell ref="F4:F6"/>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71" r:id="rId1"/>
  <headerFooter alignWithMargins="0">
    <oddFooter>&amp;C&amp;12－9－</oddFooter>
  </headerFooter>
</worksheet>
</file>

<file path=xl/worksheets/sheet8.xml><?xml version="1.0" encoding="utf-8"?>
<worksheet xmlns="http://schemas.openxmlformats.org/spreadsheetml/2006/main" xmlns:r="http://schemas.openxmlformats.org/officeDocument/2006/relationships">
  <sheetPr>
    <tabColor indexed="45"/>
  </sheetPr>
  <dimension ref="A1:AL92"/>
  <sheetViews>
    <sheetView zoomScaleSheetLayoutView="75" workbookViewId="0" topLeftCell="A1">
      <selection activeCell="I1" sqref="I1"/>
    </sheetView>
  </sheetViews>
  <sheetFormatPr defaultColWidth="9.00390625" defaultRowHeight="13.5"/>
  <cols>
    <col min="1" max="1" width="21.125" style="158" customWidth="1"/>
    <col min="2" max="2" width="3.75390625" style="158" customWidth="1"/>
    <col min="3" max="17" width="7.375" style="158" customWidth="1"/>
    <col min="18" max="19" width="9.00390625" style="158" customWidth="1"/>
    <col min="20" max="34" width="8.75390625" style="158" customWidth="1"/>
    <col min="35" max="16384" width="9.00390625" style="158" customWidth="1"/>
  </cols>
  <sheetData>
    <row r="1" spans="1:17" s="955" customFormat="1" ht="24.75" customHeight="1">
      <c r="A1" s="1401" t="s">
        <v>708</v>
      </c>
      <c r="B1" s="1401"/>
      <c r="C1" s="1401"/>
      <c r="D1" s="1401"/>
      <c r="E1" s="1401"/>
      <c r="F1" s="1401"/>
      <c r="G1" s="1401"/>
      <c r="H1" s="1401"/>
      <c r="I1" s="1401"/>
      <c r="J1" s="1401"/>
      <c r="K1" s="1401"/>
      <c r="L1" s="954"/>
      <c r="M1" s="954"/>
      <c r="N1" s="954"/>
      <c r="O1" s="954"/>
      <c r="P1" s="954"/>
      <c r="Q1" s="954"/>
    </row>
    <row r="2" spans="1:17" s="849" customFormat="1" ht="8.25" customHeight="1" thickBot="1">
      <c r="A2" s="857"/>
      <c r="B2" s="857"/>
      <c r="C2" s="857"/>
      <c r="D2" s="857"/>
      <c r="E2" s="857"/>
      <c r="F2" s="857"/>
      <c r="G2" s="858"/>
      <c r="H2" s="857"/>
      <c r="I2" s="857"/>
      <c r="J2" s="857"/>
      <c r="K2" s="859"/>
      <c r="L2" s="857"/>
      <c r="M2" s="857"/>
      <c r="N2" s="857"/>
      <c r="O2" s="857"/>
      <c r="P2" s="857"/>
      <c r="Q2" s="857"/>
    </row>
    <row r="3" spans="1:17" s="849" customFormat="1" ht="21.75" customHeight="1">
      <c r="A3" s="856"/>
      <c r="B3" s="855"/>
      <c r="C3" s="1402" t="s">
        <v>694</v>
      </c>
      <c r="D3" s="1403"/>
      <c r="E3" s="1403"/>
      <c r="F3" s="1403"/>
      <c r="G3" s="1404"/>
      <c r="H3" s="1402" t="s">
        <v>298</v>
      </c>
      <c r="I3" s="1403"/>
      <c r="J3" s="1403"/>
      <c r="K3" s="1403"/>
      <c r="L3" s="1404"/>
      <c r="M3" s="1402" t="s">
        <v>299</v>
      </c>
      <c r="N3" s="1403"/>
      <c r="O3" s="1403"/>
      <c r="P3" s="1403"/>
      <c r="Q3" s="1405"/>
    </row>
    <row r="4" spans="1:30" s="849" customFormat="1" ht="21" customHeight="1" thickBot="1">
      <c r="A4" s="906" t="s">
        <v>699</v>
      </c>
      <c r="B4" s="860"/>
      <c r="C4" s="864" t="s">
        <v>683</v>
      </c>
      <c r="D4" s="865" t="s">
        <v>684</v>
      </c>
      <c r="E4" s="865" t="s">
        <v>685</v>
      </c>
      <c r="F4" s="865" t="s">
        <v>686</v>
      </c>
      <c r="G4" s="866" t="s">
        <v>300</v>
      </c>
      <c r="H4" s="864" t="s">
        <v>683</v>
      </c>
      <c r="I4" s="865" t="s">
        <v>684</v>
      </c>
      <c r="J4" s="865" t="s">
        <v>685</v>
      </c>
      <c r="K4" s="865" t="s">
        <v>686</v>
      </c>
      <c r="L4" s="866" t="s">
        <v>300</v>
      </c>
      <c r="M4" s="864" t="s">
        <v>683</v>
      </c>
      <c r="N4" s="865" t="s">
        <v>684</v>
      </c>
      <c r="O4" s="865" t="s">
        <v>685</v>
      </c>
      <c r="P4" s="865" t="s">
        <v>686</v>
      </c>
      <c r="Q4" s="876" t="s">
        <v>300</v>
      </c>
      <c r="T4" s="849" t="s">
        <v>687</v>
      </c>
      <c r="Y4" s="849" t="s">
        <v>298</v>
      </c>
      <c r="AD4" s="849" t="s">
        <v>299</v>
      </c>
    </row>
    <row r="5" spans="1:34" s="849" customFormat="1" ht="18.75" customHeight="1" thickTop="1">
      <c r="A5" s="900" t="s">
        <v>700</v>
      </c>
      <c r="B5" s="861" t="s">
        <v>691</v>
      </c>
      <c r="C5" s="867">
        <v>45699</v>
      </c>
      <c r="D5" s="868">
        <v>36569</v>
      </c>
      <c r="E5" s="868">
        <v>45051</v>
      </c>
      <c r="F5" s="868">
        <v>43102</v>
      </c>
      <c r="G5" s="869">
        <v>182043</v>
      </c>
      <c r="H5" s="867">
        <v>23218</v>
      </c>
      <c r="I5" s="868">
        <v>18443</v>
      </c>
      <c r="J5" s="868">
        <v>21783</v>
      </c>
      <c r="K5" s="868">
        <v>20454</v>
      </c>
      <c r="L5" s="869">
        <v>83898</v>
      </c>
      <c r="M5" s="867">
        <v>22481</v>
      </c>
      <c r="N5" s="868">
        <v>18126</v>
      </c>
      <c r="O5" s="868">
        <v>23268</v>
      </c>
      <c r="P5" s="868">
        <v>22648</v>
      </c>
      <c r="Q5" s="877">
        <v>86523</v>
      </c>
      <c r="T5" s="850" t="s">
        <v>683</v>
      </c>
      <c r="U5" s="850" t="s">
        <v>684</v>
      </c>
      <c r="V5" s="850" t="s">
        <v>685</v>
      </c>
      <c r="W5" s="850" t="s">
        <v>686</v>
      </c>
      <c r="X5" s="850" t="s">
        <v>300</v>
      </c>
      <c r="Y5" s="850" t="s">
        <v>683</v>
      </c>
      <c r="Z5" s="850" t="s">
        <v>684</v>
      </c>
      <c r="AA5" s="850" t="s">
        <v>685</v>
      </c>
      <c r="AB5" s="850" t="s">
        <v>686</v>
      </c>
      <c r="AC5" s="850" t="s">
        <v>300</v>
      </c>
      <c r="AD5" s="850" t="s">
        <v>683</v>
      </c>
      <c r="AE5" s="850" t="s">
        <v>684</v>
      </c>
      <c r="AF5" s="850" t="s">
        <v>685</v>
      </c>
      <c r="AG5" s="850" t="s">
        <v>686</v>
      </c>
      <c r="AH5" s="850" t="s">
        <v>300</v>
      </c>
    </row>
    <row r="6" spans="1:34" s="849" customFormat="1" ht="18.75" customHeight="1">
      <c r="A6" s="901" t="s">
        <v>701</v>
      </c>
      <c r="B6" s="862" t="s">
        <v>691</v>
      </c>
      <c r="C6" s="870">
        <v>2373</v>
      </c>
      <c r="D6" s="871">
        <v>1613</v>
      </c>
      <c r="E6" s="871">
        <v>1833</v>
      </c>
      <c r="F6" s="871">
        <v>2060</v>
      </c>
      <c r="G6" s="872">
        <v>7879</v>
      </c>
      <c r="H6" s="870">
        <v>760</v>
      </c>
      <c r="I6" s="871">
        <v>458</v>
      </c>
      <c r="J6" s="871">
        <v>524</v>
      </c>
      <c r="K6" s="871">
        <v>800</v>
      </c>
      <c r="L6" s="872">
        <v>2542</v>
      </c>
      <c r="M6" s="870">
        <v>1613</v>
      </c>
      <c r="N6" s="871">
        <v>1155</v>
      </c>
      <c r="O6" s="871">
        <v>1309</v>
      </c>
      <c r="P6" s="871">
        <v>1260</v>
      </c>
      <c r="Q6" s="878">
        <v>5337</v>
      </c>
      <c r="S6" s="849" t="s">
        <v>676</v>
      </c>
      <c r="T6" s="851">
        <v>45699</v>
      </c>
      <c r="U6" s="851">
        <v>36569</v>
      </c>
      <c r="V6" s="851">
        <v>45051</v>
      </c>
      <c r="W6" s="851">
        <v>43102</v>
      </c>
      <c r="X6" s="851">
        <v>182043</v>
      </c>
      <c r="Y6" s="851">
        <v>23218</v>
      </c>
      <c r="Z6" s="851">
        <v>18443</v>
      </c>
      <c r="AA6" s="851">
        <v>21783</v>
      </c>
      <c r="AB6" s="851">
        <v>20454</v>
      </c>
      <c r="AC6" s="851">
        <v>83898</v>
      </c>
      <c r="AD6" s="851">
        <v>22481</v>
      </c>
      <c r="AE6" s="851">
        <v>18126</v>
      </c>
      <c r="AF6" s="851">
        <v>23268</v>
      </c>
      <c r="AG6" s="851">
        <v>22648</v>
      </c>
      <c r="AH6" s="851">
        <v>86523</v>
      </c>
    </row>
    <row r="7" spans="1:34" s="849" customFormat="1" ht="18.75" customHeight="1" thickBot="1">
      <c r="A7" s="902" t="s">
        <v>702</v>
      </c>
      <c r="B7" s="880" t="s">
        <v>695</v>
      </c>
      <c r="C7" s="881">
        <v>5.192673800301976</v>
      </c>
      <c r="D7" s="882">
        <v>4.410839782329296</v>
      </c>
      <c r="E7" s="882">
        <v>4.0687221149364055</v>
      </c>
      <c r="F7" s="882">
        <v>4.779360586515707</v>
      </c>
      <c r="G7" s="883">
        <v>4.3280983064440814</v>
      </c>
      <c r="H7" s="884">
        <v>3.273322422258593</v>
      </c>
      <c r="I7" s="882">
        <v>2.483327007536735</v>
      </c>
      <c r="J7" s="882">
        <v>2.4055456089611167</v>
      </c>
      <c r="K7" s="882">
        <v>3.911215410188716</v>
      </c>
      <c r="L7" s="883">
        <v>3.0298696035662354</v>
      </c>
      <c r="M7" s="884">
        <v>7.1749477336417415</v>
      </c>
      <c r="N7" s="882">
        <v>6.372062231049322</v>
      </c>
      <c r="O7" s="882">
        <v>5.6257521058965105</v>
      </c>
      <c r="P7" s="882">
        <v>5.5634051571882726</v>
      </c>
      <c r="Q7" s="885">
        <v>6.168302069969835</v>
      </c>
      <c r="S7" s="157" t="s">
        <v>677</v>
      </c>
      <c r="T7" s="846">
        <v>2373</v>
      </c>
      <c r="U7" s="846">
        <v>1613</v>
      </c>
      <c r="V7" s="846">
        <v>1833</v>
      </c>
      <c r="W7" s="846">
        <v>2060</v>
      </c>
      <c r="X7" s="846">
        <v>7879</v>
      </c>
      <c r="Y7" s="846">
        <v>760</v>
      </c>
      <c r="Z7" s="846">
        <v>458</v>
      </c>
      <c r="AA7" s="846">
        <v>524</v>
      </c>
      <c r="AB7" s="846">
        <v>800</v>
      </c>
      <c r="AC7" s="846">
        <v>2542</v>
      </c>
      <c r="AD7" s="846">
        <v>1613</v>
      </c>
      <c r="AE7" s="846">
        <v>1155</v>
      </c>
      <c r="AF7" s="846">
        <v>1309</v>
      </c>
      <c r="AG7" s="846">
        <v>1260</v>
      </c>
      <c r="AH7" s="846">
        <v>5337</v>
      </c>
    </row>
    <row r="8" spans="1:34" s="849" customFormat="1" ht="18.75" customHeight="1" thickBot="1" thickTop="1">
      <c r="A8" s="903" t="s">
        <v>692</v>
      </c>
      <c r="B8" s="863" t="s">
        <v>691</v>
      </c>
      <c r="C8" s="873">
        <v>881</v>
      </c>
      <c r="D8" s="874">
        <v>554</v>
      </c>
      <c r="E8" s="874">
        <v>548</v>
      </c>
      <c r="F8" s="874">
        <v>598</v>
      </c>
      <c r="G8" s="875">
        <v>2582</v>
      </c>
      <c r="H8" s="873">
        <v>311</v>
      </c>
      <c r="I8" s="874">
        <v>160</v>
      </c>
      <c r="J8" s="874">
        <v>184</v>
      </c>
      <c r="K8" s="874">
        <v>255</v>
      </c>
      <c r="L8" s="875">
        <v>910</v>
      </c>
      <c r="M8" s="873">
        <v>570</v>
      </c>
      <c r="N8" s="874">
        <v>394</v>
      </c>
      <c r="O8" s="874">
        <v>364</v>
      </c>
      <c r="P8" s="874">
        <v>344</v>
      </c>
      <c r="Q8" s="879">
        <v>1672</v>
      </c>
      <c r="S8" s="157" t="s">
        <v>678</v>
      </c>
      <c r="T8" s="847">
        <v>5.192673800301976</v>
      </c>
      <c r="U8" s="848">
        <v>4.410839782329296</v>
      </c>
      <c r="V8" s="848">
        <v>4.0687221149364055</v>
      </c>
      <c r="W8" s="848">
        <v>4.779360586515707</v>
      </c>
      <c r="X8" s="848">
        <v>4.3280983064440814</v>
      </c>
      <c r="Y8" s="848">
        <v>3.273322422258593</v>
      </c>
      <c r="Z8" s="848">
        <v>2.483327007536735</v>
      </c>
      <c r="AA8" s="848">
        <v>2.4055456089611167</v>
      </c>
      <c r="AB8" s="848">
        <v>3.911215410188716</v>
      </c>
      <c r="AC8" s="848">
        <v>3.0298696035662354</v>
      </c>
      <c r="AD8" s="848">
        <v>7.1749477336417415</v>
      </c>
      <c r="AE8" s="848">
        <v>6.372062231049322</v>
      </c>
      <c r="AF8" s="848">
        <v>5.6257521058965105</v>
      </c>
      <c r="AG8" s="848">
        <v>5.5634051571882726</v>
      </c>
      <c r="AH8" s="848">
        <v>6.168302069969835</v>
      </c>
    </row>
    <row r="9" spans="1:34" s="849" customFormat="1" ht="18.75" customHeight="1">
      <c r="A9" s="902" t="s">
        <v>693</v>
      </c>
      <c r="B9" s="880" t="s">
        <v>696</v>
      </c>
      <c r="C9" s="886">
        <v>41.85273159144893</v>
      </c>
      <c r="D9" s="887">
        <v>38.25966850828729</v>
      </c>
      <c r="E9" s="887">
        <v>35.400516795865634</v>
      </c>
      <c r="F9" s="887">
        <v>34.60648148148148</v>
      </c>
      <c r="G9" s="888">
        <v>37.80934250988432</v>
      </c>
      <c r="H9" s="886">
        <v>45.13788098693759</v>
      </c>
      <c r="I9" s="887">
        <v>39.50617283950617</v>
      </c>
      <c r="J9" s="887">
        <v>41.81818181818181</v>
      </c>
      <c r="K9" s="887">
        <v>37.335285505124446</v>
      </c>
      <c r="L9" s="888">
        <v>41.046459179070816</v>
      </c>
      <c r="M9" s="886">
        <v>40.25423728813559</v>
      </c>
      <c r="N9" s="887">
        <v>37.77564717162033</v>
      </c>
      <c r="O9" s="887">
        <v>32.851985559566785</v>
      </c>
      <c r="P9" s="887">
        <v>32.918660287081345</v>
      </c>
      <c r="Q9" s="889">
        <v>36.2532523850824</v>
      </c>
      <c r="S9" s="157" t="s">
        <v>688</v>
      </c>
      <c r="T9" s="158">
        <v>881</v>
      </c>
      <c r="U9" s="158">
        <v>554</v>
      </c>
      <c r="V9" s="158">
        <v>548</v>
      </c>
      <c r="W9" s="158">
        <v>598</v>
      </c>
      <c r="X9" s="158">
        <v>2582</v>
      </c>
      <c r="Y9" s="158">
        <v>311</v>
      </c>
      <c r="Z9" s="158">
        <v>160</v>
      </c>
      <c r="AA9" s="158">
        <v>184</v>
      </c>
      <c r="AB9" s="158">
        <v>255</v>
      </c>
      <c r="AC9" s="158">
        <v>910</v>
      </c>
      <c r="AD9" s="158">
        <v>570</v>
      </c>
      <c r="AE9" s="158">
        <v>394</v>
      </c>
      <c r="AF9" s="158">
        <v>364</v>
      </c>
      <c r="AG9" s="158">
        <v>344</v>
      </c>
      <c r="AH9" s="158">
        <v>1672</v>
      </c>
    </row>
    <row r="10" spans="1:34" s="849" customFormat="1" ht="18.75" customHeight="1">
      <c r="A10" s="903" t="s">
        <v>703</v>
      </c>
      <c r="B10" s="863" t="s">
        <v>691</v>
      </c>
      <c r="C10" s="873">
        <v>640</v>
      </c>
      <c r="D10" s="874">
        <v>485</v>
      </c>
      <c r="E10" s="874">
        <v>484</v>
      </c>
      <c r="F10" s="874">
        <v>562</v>
      </c>
      <c r="G10" s="875">
        <v>2171</v>
      </c>
      <c r="H10" s="873">
        <v>228</v>
      </c>
      <c r="I10" s="874">
        <v>151</v>
      </c>
      <c r="J10" s="874">
        <v>160</v>
      </c>
      <c r="K10" s="874">
        <v>224</v>
      </c>
      <c r="L10" s="875">
        <v>763</v>
      </c>
      <c r="M10" s="873">
        <v>412</v>
      </c>
      <c r="N10" s="874">
        <v>334</v>
      </c>
      <c r="O10" s="874">
        <v>324</v>
      </c>
      <c r="P10" s="874">
        <v>338</v>
      </c>
      <c r="Q10" s="879">
        <v>1408</v>
      </c>
      <c r="S10" s="157" t="s">
        <v>689</v>
      </c>
      <c r="T10" s="846">
        <v>41.85273159144893</v>
      </c>
      <c r="U10" s="846">
        <v>38.25966850828729</v>
      </c>
      <c r="V10" s="846">
        <v>35.400516795865634</v>
      </c>
      <c r="W10" s="846">
        <v>34.60648148148148</v>
      </c>
      <c r="X10" s="846">
        <v>37.80934250988432</v>
      </c>
      <c r="Y10" s="846">
        <v>45.13788098693759</v>
      </c>
      <c r="Z10" s="846">
        <v>39.50617283950617</v>
      </c>
      <c r="AA10" s="846">
        <v>41.81818181818181</v>
      </c>
      <c r="AB10" s="846">
        <v>37.335285505124446</v>
      </c>
      <c r="AC10" s="846">
        <v>41.046459179070816</v>
      </c>
      <c r="AD10" s="846">
        <v>40.25423728813559</v>
      </c>
      <c r="AE10" s="846">
        <v>37.77564717162033</v>
      </c>
      <c r="AF10" s="846">
        <v>32.851985559566785</v>
      </c>
      <c r="AG10" s="846">
        <v>32.918660287081345</v>
      </c>
      <c r="AH10" s="846">
        <v>36.2532523850824</v>
      </c>
    </row>
    <row r="11" spans="1:34" s="849" customFormat="1" ht="18.75" customHeight="1">
      <c r="A11" s="901" t="s">
        <v>704</v>
      </c>
      <c r="B11" s="862" t="s">
        <v>691</v>
      </c>
      <c r="C11" s="870">
        <v>125</v>
      </c>
      <c r="D11" s="871">
        <v>133</v>
      </c>
      <c r="E11" s="871">
        <v>208</v>
      </c>
      <c r="F11" s="871">
        <v>257</v>
      </c>
      <c r="G11" s="872">
        <v>723</v>
      </c>
      <c r="H11" s="870">
        <v>49</v>
      </c>
      <c r="I11" s="871">
        <v>44</v>
      </c>
      <c r="J11" s="871">
        <v>72</v>
      </c>
      <c r="K11" s="871">
        <v>121</v>
      </c>
      <c r="L11" s="872">
        <v>286</v>
      </c>
      <c r="M11" s="870">
        <v>76</v>
      </c>
      <c r="N11" s="871">
        <v>89</v>
      </c>
      <c r="O11" s="871">
        <v>136</v>
      </c>
      <c r="P11" s="871">
        <v>136</v>
      </c>
      <c r="Q11" s="878">
        <v>437</v>
      </c>
      <c r="S11" s="157" t="s">
        <v>680</v>
      </c>
      <c r="T11" s="846">
        <v>640</v>
      </c>
      <c r="U11" s="846">
        <v>485</v>
      </c>
      <c r="V11" s="846">
        <v>484</v>
      </c>
      <c r="W11" s="846">
        <v>562</v>
      </c>
      <c r="X11" s="846">
        <v>2171</v>
      </c>
      <c r="Y11" s="846">
        <v>228</v>
      </c>
      <c r="Z11" s="846">
        <v>151</v>
      </c>
      <c r="AA11" s="846">
        <v>160</v>
      </c>
      <c r="AB11" s="846">
        <v>224</v>
      </c>
      <c r="AC11" s="846">
        <v>763</v>
      </c>
      <c r="AD11" s="846">
        <v>412</v>
      </c>
      <c r="AE11" s="846">
        <v>334</v>
      </c>
      <c r="AF11" s="846">
        <v>324</v>
      </c>
      <c r="AG11" s="846">
        <v>338</v>
      </c>
      <c r="AH11" s="846">
        <v>1408</v>
      </c>
    </row>
    <row r="12" spans="1:37" s="849" customFormat="1" ht="18.75" customHeight="1">
      <c r="A12" s="904" t="s">
        <v>705</v>
      </c>
      <c r="B12" s="890" t="s">
        <v>697</v>
      </c>
      <c r="C12" s="891">
        <f>C10/T14*100</f>
        <v>30.607364897178385</v>
      </c>
      <c r="D12" s="892">
        <f aca="true" t="shared" si="0" ref="D12:Q12">D10/U14*100</f>
        <v>33.939818054583625</v>
      </c>
      <c r="E12" s="892">
        <f t="shared" si="0"/>
        <v>31.530944625407166</v>
      </c>
      <c r="F12" s="892">
        <f t="shared" si="0"/>
        <v>33.21513002364066</v>
      </c>
      <c r="G12" s="893">
        <f t="shared" si="0"/>
        <v>32.177263969171484</v>
      </c>
      <c r="H12" s="891">
        <f t="shared" si="0"/>
        <v>33.23615160349854</v>
      </c>
      <c r="I12" s="892">
        <f t="shared" si="0"/>
        <v>37.93969849246231</v>
      </c>
      <c r="J12" s="892">
        <f t="shared" si="0"/>
        <v>36.86635944700461</v>
      </c>
      <c r="K12" s="892">
        <f t="shared" si="0"/>
        <v>33.532934131736525</v>
      </c>
      <c r="L12" s="893">
        <f t="shared" si="0"/>
        <v>34.90393412625801</v>
      </c>
      <c r="M12" s="891">
        <f t="shared" si="0"/>
        <v>29.323843416370103</v>
      </c>
      <c r="N12" s="892">
        <f t="shared" si="0"/>
        <v>32.39573229873909</v>
      </c>
      <c r="O12" s="892">
        <f t="shared" si="0"/>
        <v>29.427792915531338</v>
      </c>
      <c r="P12" s="892">
        <f t="shared" si="0"/>
        <v>33.0078125</v>
      </c>
      <c r="Q12" s="894">
        <f t="shared" si="0"/>
        <v>30.870423152817366</v>
      </c>
      <c r="S12" s="157" t="s">
        <v>681</v>
      </c>
      <c r="T12" s="846">
        <v>125</v>
      </c>
      <c r="U12" s="846">
        <v>133</v>
      </c>
      <c r="V12" s="846">
        <v>208</v>
      </c>
      <c r="W12" s="846">
        <v>257</v>
      </c>
      <c r="X12" s="846">
        <v>723</v>
      </c>
      <c r="Y12" s="846">
        <v>49</v>
      </c>
      <c r="Z12" s="846">
        <v>44</v>
      </c>
      <c r="AA12" s="846">
        <v>72</v>
      </c>
      <c r="AB12" s="846">
        <v>121</v>
      </c>
      <c r="AC12" s="846">
        <v>286</v>
      </c>
      <c r="AD12" s="846">
        <v>76</v>
      </c>
      <c r="AE12" s="846">
        <v>89</v>
      </c>
      <c r="AF12" s="846">
        <v>136</v>
      </c>
      <c r="AG12" s="846">
        <v>136</v>
      </c>
      <c r="AH12" s="846">
        <v>437</v>
      </c>
      <c r="AI12" s="158"/>
      <c r="AJ12" s="158"/>
      <c r="AK12" s="158"/>
    </row>
    <row r="13" spans="1:37" s="849" customFormat="1" ht="18.75" customHeight="1">
      <c r="A13" s="904" t="s">
        <v>706</v>
      </c>
      <c r="B13" s="890" t="s">
        <v>697</v>
      </c>
      <c r="C13" s="891">
        <f aca="true" t="shared" si="1" ref="C13:Q13">C11/T14*100</f>
        <v>5.978000956480153</v>
      </c>
      <c r="D13" s="892">
        <f t="shared" si="1"/>
        <v>9.307207837648706</v>
      </c>
      <c r="E13" s="892">
        <f t="shared" si="1"/>
        <v>13.550488599348535</v>
      </c>
      <c r="F13" s="892">
        <f t="shared" si="1"/>
        <v>15.189125295508275</v>
      </c>
      <c r="G13" s="893">
        <f t="shared" si="1"/>
        <v>10.715873721654068</v>
      </c>
      <c r="H13" s="891">
        <f t="shared" si="1"/>
        <v>7.142857142857142</v>
      </c>
      <c r="I13" s="892">
        <f t="shared" si="1"/>
        <v>11.055276381909549</v>
      </c>
      <c r="J13" s="892">
        <f t="shared" si="1"/>
        <v>16.589861751152075</v>
      </c>
      <c r="K13" s="892">
        <f t="shared" si="1"/>
        <v>18.113772455089823</v>
      </c>
      <c r="L13" s="893">
        <f t="shared" si="1"/>
        <v>13.083257090576394</v>
      </c>
      <c r="M13" s="891">
        <f t="shared" si="1"/>
        <v>5.409252669039146</v>
      </c>
      <c r="N13" s="892">
        <f t="shared" si="1"/>
        <v>8.63239573229874</v>
      </c>
      <c r="O13" s="892">
        <f t="shared" si="1"/>
        <v>12.352406902815623</v>
      </c>
      <c r="P13" s="892">
        <f t="shared" si="1"/>
        <v>13.28125</v>
      </c>
      <c r="Q13" s="894">
        <f t="shared" si="1"/>
        <v>9.58123218592414</v>
      </c>
      <c r="S13" s="157" t="s">
        <v>679</v>
      </c>
      <c r="T13" s="846">
        <v>36.58536585365854</v>
      </c>
      <c r="U13" s="846">
        <v>43.24702589223233</v>
      </c>
      <c r="V13" s="846">
        <v>45.0814332247557</v>
      </c>
      <c r="W13" s="846">
        <v>48.40425531914894</v>
      </c>
      <c r="X13" s="846">
        <v>42.89313769082555</v>
      </c>
      <c r="Y13" s="846">
        <v>40.37900874635568</v>
      </c>
      <c r="Z13" s="846">
        <v>48.99497487437186</v>
      </c>
      <c r="AA13" s="846">
        <v>53.45622119815668</v>
      </c>
      <c r="AB13" s="846">
        <v>51.646706586826355</v>
      </c>
      <c r="AC13" s="846">
        <v>47.987191216834404</v>
      </c>
      <c r="AD13" s="846">
        <v>34.73309608540925</v>
      </c>
      <c r="AE13" s="846">
        <v>41.028128031037824</v>
      </c>
      <c r="AF13" s="846">
        <v>41.78019981834696</v>
      </c>
      <c r="AG13" s="846">
        <v>46.2890625</v>
      </c>
      <c r="AH13" s="846">
        <v>40.4516553387415</v>
      </c>
      <c r="AI13" s="158"/>
      <c r="AJ13" s="158"/>
      <c r="AK13" s="158"/>
    </row>
    <row r="14" spans="1:37" s="849" customFormat="1" ht="28.5" customHeight="1" thickBot="1">
      <c r="A14" s="905" t="s">
        <v>707</v>
      </c>
      <c r="B14" s="895" t="s">
        <v>698</v>
      </c>
      <c r="C14" s="896">
        <v>36.58536585365854</v>
      </c>
      <c r="D14" s="897">
        <v>43.24702589223233</v>
      </c>
      <c r="E14" s="897">
        <v>45.0814332247557</v>
      </c>
      <c r="F14" s="897">
        <v>48.40425531914894</v>
      </c>
      <c r="G14" s="898">
        <v>42.89313769082555</v>
      </c>
      <c r="H14" s="896">
        <v>40.37900874635568</v>
      </c>
      <c r="I14" s="897">
        <v>48.99497487437186</v>
      </c>
      <c r="J14" s="897">
        <v>53.45622119815668</v>
      </c>
      <c r="K14" s="897">
        <v>51.646706586826355</v>
      </c>
      <c r="L14" s="898">
        <v>47.987191216834404</v>
      </c>
      <c r="M14" s="896">
        <v>34.73309608540925</v>
      </c>
      <c r="N14" s="897">
        <v>41.028128031037824</v>
      </c>
      <c r="O14" s="897">
        <v>41.78019981834696</v>
      </c>
      <c r="P14" s="897">
        <v>46.2890625</v>
      </c>
      <c r="Q14" s="899">
        <v>40.4516553387415</v>
      </c>
      <c r="S14" s="854" t="s">
        <v>690</v>
      </c>
      <c r="T14" s="853">
        <v>2091</v>
      </c>
      <c r="U14" s="853">
        <v>1429</v>
      </c>
      <c r="V14" s="853">
        <v>1535</v>
      </c>
      <c r="W14" s="853">
        <v>1692</v>
      </c>
      <c r="X14" s="853">
        <v>6747</v>
      </c>
      <c r="Y14" s="853">
        <v>686</v>
      </c>
      <c r="Z14" s="853">
        <v>398</v>
      </c>
      <c r="AA14" s="853">
        <v>434</v>
      </c>
      <c r="AB14" s="853">
        <v>668</v>
      </c>
      <c r="AC14" s="853">
        <v>2186</v>
      </c>
      <c r="AD14" s="853">
        <v>1405</v>
      </c>
      <c r="AE14" s="853">
        <v>1031</v>
      </c>
      <c r="AF14" s="853">
        <v>1101</v>
      </c>
      <c r="AG14" s="853">
        <v>1024</v>
      </c>
      <c r="AH14" s="853">
        <v>4561</v>
      </c>
      <c r="AI14" s="158"/>
      <c r="AJ14" s="158"/>
      <c r="AK14" s="158"/>
    </row>
    <row r="15" spans="2:34" ht="17.25" customHeight="1">
      <c r="B15" s="852"/>
      <c r="S15" s="157" t="s">
        <v>682</v>
      </c>
      <c r="T15" s="846">
        <v>41.85273159144893</v>
      </c>
      <c r="U15" s="846">
        <v>38.25966850828729</v>
      </c>
      <c r="V15" s="846">
        <v>35.400516795865634</v>
      </c>
      <c r="W15" s="846">
        <v>34.60648148148148</v>
      </c>
      <c r="X15" s="846">
        <v>37.80934250988432</v>
      </c>
      <c r="Y15" s="846">
        <v>45.13788098693759</v>
      </c>
      <c r="Z15" s="846">
        <v>39.50617283950617</v>
      </c>
      <c r="AA15" s="846">
        <v>41.81818181818181</v>
      </c>
      <c r="AB15" s="846">
        <v>37.335285505124446</v>
      </c>
      <c r="AC15" s="846">
        <v>41.046459179070816</v>
      </c>
      <c r="AD15" s="846">
        <v>40.25423728813559</v>
      </c>
      <c r="AE15" s="846">
        <v>37.77564717162033</v>
      </c>
      <c r="AF15" s="846">
        <v>32.851985559566785</v>
      </c>
      <c r="AG15" s="846">
        <v>32.918660287081345</v>
      </c>
      <c r="AH15" s="846">
        <v>36.2532523850824</v>
      </c>
    </row>
    <row r="16" spans="1:34" ht="18.75" customHeight="1">
      <c r="A16" s="854"/>
      <c r="B16" s="852"/>
      <c r="C16" s="853"/>
      <c r="D16" s="853"/>
      <c r="E16" s="853"/>
      <c r="F16" s="853"/>
      <c r="G16" s="853"/>
      <c r="H16" s="853"/>
      <c r="I16" s="853"/>
      <c r="J16" s="853"/>
      <c r="K16" s="853"/>
      <c r="L16" s="853"/>
      <c r="M16" s="853"/>
      <c r="N16" s="853"/>
      <c r="O16" s="853"/>
      <c r="P16" s="853"/>
      <c r="Q16" s="853"/>
      <c r="S16" s="157"/>
      <c r="T16" s="846"/>
      <c r="U16" s="846"/>
      <c r="V16" s="846"/>
      <c r="W16" s="846"/>
      <c r="X16" s="846"/>
      <c r="Y16" s="846"/>
      <c r="Z16" s="846"/>
      <c r="AA16" s="846"/>
      <c r="AB16" s="846"/>
      <c r="AC16" s="846"/>
      <c r="AD16" s="846"/>
      <c r="AE16" s="846"/>
      <c r="AF16" s="846"/>
      <c r="AG16" s="846"/>
      <c r="AH16" s="846"/>
    </row>
    <row r="17" spans="11:34" ht="18.75" customHeight="1">
      <c r="K17" s="159"/>
      <c r="S17" s="158" t="s">
        <v>678</v>
      </c>
      <c r="T17" s="849"/>
      <c r="U17" s="849"/>
      <c r="V17" s="849"/>
      <c r="W17" s="849"/>
      <c r="X17" s="849"/>
      <c r="Y17" s="849"/>
      <c r="Z17" s="849"/>
      <c r="AA17" s="849"/>
      <c r="AB17" s="849"/>
      <c r="AC17" s="849"/>
      <c r="AD17" s="849"/>
      <c r="AE17" s="849"/>
      <c r="AF17" s="849"/>
      <c r="AG17" s="849"/>
      <c r="AH17" s="849"/>
    </row>
    <row r="18" spans="11:34" ht="13.5">
      <c r="K18" s="159"/>
      <c r="S18" s="907"/>
      <c r="T18" s="908" t="s">
        <v>683</v>
      </c>
      <c r="U18" s="908" t="s">
        <v>684</v>
      </c>
      <c r="V18" s="908" t="s">
        <v>685</v>
      </c>
      <c r="W18" s="908" t="s">
        <v>686</v>
      </c>
      <c r="X18" s="909" t="s">
        <v>300</v>
      </c>
      <c r="Y18" s="850"/>
      <c r="Z18" s="850"/>
      <c r="AA18" s="850"/>
      <c r="AB18" s="850"/>
      <c r="AC18" s="850"/>
      <c r="AD18" s="850"/>
      <c r="AE18" s="850"/>
      <c r="AF18" s="850"/>
      <c r="AG18" s="850"/>
      <c r="AH18" s="850"/>
    </row>
    <row r="19" spans="19:24" ht="13.5">
      <c r="S19" s="910" t="s">
        <v>687</v>
      </c>
      <c r="T19" s="911">
        <v>5.192673800301976</v>
      </c>
      <c r="U19" s="911">
        <v>4.410839782329296</v>
      </c>
      <c r="V19" s="911">
        <v>4.0687221149364055</v>
      </c>
      <c r="W19" s="911">
        <v>4.779360586515707</v>
      </c>
      <c r="X19" s="912">
        <v>4.3280983064440814</v>
      </c>
    </row>
    <row r="20" spans="19:24" ht="13.5">
      <c r="S20" s="910" t="s">
        <v>298</v>
      </c>
      <c r="T20" s="911">
        <v>3.273322422258593</v>
      </c>
      <c r="U20" s="911">
        <v>2.483327007536735</v>
      </c>
      <c r="V20" s="911">
        <v>2.4055456089611167</v>
      </c>
      <c r="W20" s="911">
        <v>3.911215410188716</v>
      </c>
      <c r="X20" s="912">
        <v>3.0298696035662354</v>
      </c>
    </row>
    <row r="21" spans="19:24" ht="13.5">
      <c r="S21" s="913" t="s">
        <v>299</v>
      </c>
      <c r="T21" s="914">
        <v>7.1749477336417415</v>
      </c>
      <c r="U21" s="914">
        <v>6.372062231049322</v>
      </c>
      <c r="V21" s="914">
        <v>5.6257521058965105</v>
      </c>
      <c r="W21" s="914">
        <v>5.5634051571882726</v>
      </c>
      <c r="X21" s="915">
        <v>6.168302069969835</v>
      </c>
    </row>
    <row r="24" ht="13.5">
      <c r="S24" s="157" t="s">
        <v>693</v>
      </c>
    </row>
    <row r="25" spans="19:24" ht="13.5">
      <c r="S25" s="907"/>
      <c r="T25" s="908" t="s">
        <v>683</v>
      </c>
      <c r="U25" s="908" t="s">
        <v>684</v>
      </c>
      <c r="V25" s="908" t="s">
        <v>685</v>
      </c>
      <c r="W25" s="908" t="s">
        <v>686</v>
      </c>
      <c r="X25" s="909" t="s">
        <v>300</v>
      </c>
    </row>
    <row r="26" spans="19:24" ht="13.5">
      <c r="S26" s="910" t="s">
        <v>687</v>
      </c>
      <c r="T26" s="916">
        <v>41.85273159144893</v>
      </c>
      <c r="U26" s="916">
        <v>38.25966850828729</v>
      </c>
      <c r="V26" s="916">
        <v>35.400516795865634</v>
      </c>
      <c r="W26" s="916">
        <v>34.60648148148148</v>
      </c>
      <c r="X26" s="917">
        <v>37.80934250988432</v>
      </c>
    </row>
    <row r="27" spans="19:24" ht="13.5">
      <c r="S27" s="910" t="s">
        <v>298</v>
      </c>
      <c r="T27" s="916">
        <v>45.13788098693759</v>
      </c>
      <c r="U27" s="916">
        <v>39.50617283950617</v>
      </c>
      <c r="V27" s="916">
        <v>41.81818181818181</v>
      </c>
      <c r="W27" s="916">
        <v>37.335285505124446</v>
      </c>
      <c r="X27" s="917">
        <v>41.046459179070816</v>
      </c>
    </row>
    <row r="28" spans="19:24" ht="13.5">
      <c r="S28" s="913" t="s">
        <v>299</v>
      </c>
      <c r="T28" s="918">
        <v>40.25423728813559</v>
      </c>
      <c r="U28" s="918">
        <v>37.77564717162033</v>
      </c>
      <c r="V28" s="918">
        <v>32.851985559566785</v>
      </c>
      <c r="W28" s="918">
        <v>32.918660287081345</v>
      </c>
      <c r="X28" s="919">
        <v>36.2532523850824</v>
      </c>
    </row>
    <row r="30" spans="19:34" ht="13.5">
      <c r="S30" s="157" t="s">
        <v>711</v>
      </c>
      <c r="T30" s="849"/>
      <c r="U30" s="849"/>
      <c r="V30" s="849"/>
      <c r="W30" s="849"/>
      <c r="X30" s="849"/>
      <c r="Y30" s="849" t="s">
        <v>298</v>
      </c>
      <c r="Z30" s="849"/>
      <c r="AA30" s="849"/>
      <c r="AB30" s="849"/>
      <c r="AC30" s="849"/>
      <c r="AD30" s="849" t="s">
        <v>299</v>
      </c>
      <c r="AE30" s="849"/>
      <c r="AF30" s="849"/>
      <c r="AG30" s="849"/>
      <c r="AH30" s="849"/>
    </row>
    <row r="31" spans="20:38" ht="13.5">
      <c r="T31" s="1399" t="s">
        <v>683</v>
      </c>
      <c r="U31" s="1399"/>
      <c r="V31" s="1399" t="s">
        <v>684</v>
      </c>
      <c r="W31" s="1399"/>
      <c r="X31" s="1399" t="s">
        <v>685</v>
      </c>
      <c r="Y31" s="1399"/>
      <c r="Z31" s="1399" t="s">
        <v>686</v>
      </c>
      <c r="AA31" s="1399"/>
      <c r="AB31" s="1399" t="s">
        <v>300</v>
      </c>
      <c r="AC31" s="1400"/>
      <c r="AH31" s="850" t="s">
        <v>683</v>
      </c>
      <c r="AI31" s="850" t="s">
        <v>684</v>
      </c>
      <c r="AJ31" s="850" t="s">
        <v>685</v>
      </c>
      <c r="AK31" s="850" t="s">
        <v>686</v>
      </c>
      <c r="AL31" s="850" t="s">
        <v>300</v>
      </c>
    </row>
    <row r="32" spans="20:29" ht="13.5">
      <c r="T32" s="157" t="s">
        <v>709</v>
      </c>
      <c r="U32" s="157" t="s">
        <v>710</v>
      </c>
      <c r="V32" s="157" t="s">
        <v>709</v>
      </c>
      <c r="W32" s="157" t="s">
        <v>710</v>
      </c>
      <c r="X32" s="157" t="s">
        <v>709</v>
      </c>
      <c r="Y32" s="157" t="s">
        <v>710</v>
      </c>
      <c r="Z32" s="157" t="s">
        <v>709</v>
      </c>
      <c r="AA32" s="157" t="s">
        <v>710</v>
      </c>
      <c r="AB32" s="157" t="s">
        <v>709</v>
      </c>
      <c r="AC32" s="157" t="s">
        <v>710</v>
      </c>
    </row>
    <row r="33" spans="19:29" ht="13.5">
      <c r="S33" s="157" t="s">
        <v>687</v>
      </c>
      <c r="T33" s="158">
        <v>30.607364897178385</v>
      </c>
      <c r="U33" s="158">
        <v>5.978000956480153</v>
      </c>
      <c r="V33" s="158">
        <v>33.939818054583625</v>
      </c>
      <c r="W33" s="158">
        <v>9.307207837648706</v>
      </c>
      <c r="X33" s="158">
        <v>31.530944625407166</v>
      </c>
      <c r="Y33" s="158">
        <v>13.550488599348535</v>
      </c>
      <c r="Z33" s="158">
        <v>33.21513002364066</v>
      </c>
      <c r="AA33" s="158">
        <v>15.189125295508275</v>
      </c>
      <c r="AB33" s="158">
        <v>32.177263969171484</v>
      </c>
      <c r="AC33" s="158">
        <v>10.715873721654068</v>
      </c>
    </row>
    <row r="34" spans="19:29" ht="13.5">
      <c r="S34" s="157" t="s">
        <v>298</v>
      </c>
      <c r="T34" s="158">
        <v>33.23615160349854</v>
      </c>
      <c r="U34" s="158">
        <v>7.142857142857142</v>
      </c>
      <c r="V34" s="158">
        <v>37.93969849246231</v>
      </c>
      <c r="W34" s="158">
        <v>11.055276381909549</v>
      </c>
      <c r="X34" s="158">
        <v>36.86635944700461</v>
      </c>
      <c r="Y34" s="158">
        <v>16.589861751152075</v>
      </c>
      <c r="Z34" s="158">
        <v>33.532934131736525</v>
      </c>
      <c r="AA34" s="158">
        <v>18.113772455089823</v>
      </c>
      <c r="AB34" s="158">
        <v>34.90393412625801</v>
      </c>
      <c r="AC34" s="158">
        <v>13.083257090576394</v>
      </c>
    </row>
    <row r="35" spans="19:29" ht="13.5">
      <c r="S35" s="157" t="s">
        <v>299</v>
      </c>
      <c r="T35" s="158">
        <v>29.323843416370103</v>
      </c>
      <c r="U35" s="158">
        <v>5.409252669039146</v>
      </c>
      <c r="V35" s="158">
        <v>32.39573229873909</v>
      </c>
      <c r="W35" s="158">
        <v>8.63239573229874</v>
      </c>
      <c r="X35" s="158">
        <v>29.427792915531338</v>
      </c>
      <c r="Y35" s="158">
        <v>12.352406902815623</v>
      </c>
      <c r="Z35" s="158">
        <v>33.0078125</v>
      </c>
      <c r="AA35" s="158">
        <v>13.28125</v>
      </c>
      <c r="AB35" s="158">
        <v>30.870423152817366</v>
      </c>
      <c r="AC35" s="158">
        <v>9.58123218592414</v>
      </c>
    </row>
    <row r="36" ht="13.5">
      <c r="T36" s="157"/>
    </row>
    <row r="38" spans="19:29" ht="13.5">
      <c r="S38" s="157" t="s">
        <v>711</v>
      </c>
      <c r="Y38" s="850"/>
      <c r="Z38" s="1399"/>
      <c r="AA38" s="1399"/>
      <c r="AB38" s="1399"/>
      <c r="AC38" s="1400"/>
    </row>
    <row r="39" spans="20:29" ht="13.5">
      <c r="T39" s="850" t="s">
        <v>683</v>
      </c>
      <c r="U39" s="850" t="s">
        <v>684</v>
      </c>
      <c r="V39" s="850" t="s">
        <v>685</v>
      </c>
      <c r="W39" s="850" t="s">
        <v>686</v>
      </c>
      <c r="X39" s="850" t="s">
        <v>300</v>
      </c>
      <c r="AB39" s="157" t="s">
        <v>709</v>
      </c>
      <c r="AC39" s="157" t="s">
        <v>710</v>
      </c>
    </row>
    <row r="40" spans="19:29" ht="13.5">
      <c r="S40" s="920" t="s">
        <v>298</v>
      </c>
      <c r="T40" s="921">
        <v>40.37900874635568</v>
      </c>
      <c r="U40" s="921">
        <v>48.99497487437186</v>
      </c>
      <c r="V40" s="921">
        <v>53.45622119815668</v>
      </c>
      <c r="W40" s="921">
        <v>51.646706586826355</v>
      </c>
      <c r="X40" s="921">
        <v>47.987191216834404</v>
      </c>
      <c r="Z40" s="1397" t="s">
        <v>683</v>
      </c>
      <c r="AA40" s="157" t="s">
        <v>298</v>
      </c>
      <c r="AB40" s="158">
        <v>33.23615160349854</v>
      </c>
      <c r="AC40" s="158">
        <v>7.142857142857142</v>
      </c>
    </row>
    <row r="41" spans="19:29" ht="13.5">
      <c r="S41" s="920" t="s">
        <v>299</v>
      </c>
      <c r="T41" s="921">
        <v>34.73309608540925</v>
      </c>
      <c r="U41" s="921">
        <v>41.028128031037824</v>
      </c>
      <c r="V41" s="921">
        <v>41.78019981834696</v>
      </c>
      <c r="W41" s="921">
        <v>46.2890625</v>
      </c>
      <c r="X41" s="921">
        <v>40.4516553387415</v>
      </c>
      <c r="Z41" s="1398"/>
      <c r="AA41" s="157" t="s">
        <v>299</v>
      </c>
      <c r="AB41" s="158">
        <v>29.323843416370103</v>
      </c>
      <c r="AC41" s="158">
        <v>5.409252669039146</v>
      </c>
    </row>
    <row r="42" spans="19:29" ht="13.5">
      <c r="S42" s="920" t="s">
        <v>687</v>
      </c>
      <c r="T42" s="921">
        <v>36.58536585365854</v>
      </c>
      <c r="U42" s="921">
        <v>43.24702589223233</v>
      </c>
      <c r="V42" s="921">
        <v>45.0814332247557</v>
      </c>
      <c r="W42" s="921">
        <v>48.40425531914894</v>
      </c>
      <c r="X42" s="921">
        <v>42.89313769082555</v>
      </c>
      <c r="Z42" s="1398"/>
      <c r="AA42" s="157" t="s">
        <v>687</v>
      </c>
      <c r="AB42" s="158">
        <v>30.607364897178385</v>
      </c>
      <c r="AC42" s="158">
        <v>5.978000956480153</v>
      </c>
    </row>
    <row r="43" spans="26:29" ht="13.5">
      <c r="Z43" s="1397" t="s">
        <v>684</v>
      </c>
      <c r="AA43" s="157" t="s">
        <v>298</v>
      </c>
      <c r="AB43" s="158">
        <v>37.93969849246231</v>
      </c>
      <c r="AC43" s="158">
        <v>11.055276381909549</v>
      </c>
    </row>
    <row r="44" spans="26:29" ht="13.5">
      <c r="Z44" s="1398"/>
      <c r="AA44" s="157" t="s">
        <v>299</v>
      </c>
      <c r="AB44" s="158">
        <v>32.39573229873909</v>
      </c>
      <c r="AC44" s="158">
        <v>8.63239573229874</v>
      </c>
    </row>
    <row r="45" spans="26:29" ht="13.5">
      <c r="Z45" s="1398"/>
      <c r="AA45" s="157" t="s">
        <v>687</v>
      </c>
      <c r="AB45" s="158">
        <v>33.939818054583625</v>
      </c>
      <c r="AC45" s="158">
        <v>9.307207837648706</v>
      </c>
    </row>
    <row r="46" spans="26:29" ht="13.5">
      <c r="Z46" s="1397" t="s">
        <v>685</v>
      </c>
      <c r="AA46" s="157" t="s">
        <v>298</v>
      </c>
      <c r="AB46" s="158">
        <v>36.86635944700461</v>
      </c>
      <c r="AC46" s="158">
        <v>16.589861751152075</v>
      </c>
    </row>
    <row r="47" spans="26:29" ht="13.5">
      <c r="Z47" s="1398"/>
      <c r="AA47" s="157" t="s">
        <v>299</v>
      </c>
      <c r="AB47" s="158">
        <v>29.427792915531338</v>
      </c>
      <c r="AC47" s="158">
        <v>12.352406902815623</v>
      </c>
    </row>
    <row r="48" spans="26:29" ht="13.5">
      <c r="Z48" s="1398"/>
      <c r="AA48" s="157" t="s">
        <v>687</v>
      </c>
      <c r="AB48" s="158">
        <v>31.530944625407166</v>
      </c>
      <c r="AC48" s="158">
        <v>13.550488599348535</v>
      </c>
    </row>
    <row r="49" spans="26:29" ht="13.5">
      <c r="Z49" s="1397" t="s">
        <v>686</v>
      </c>
      <c r="AA49" s="157" t="s">
        <v>298</v>
      </c>
      <c r="AB49" s="158">
        <v>33.532934131736525</v>
      </c>
      <c r="AC49" s="158">
        <v>18.113772455089823</v>
      </c>
    </row>
    <row r="50" spans="26:29" ht="13.5">
      <c r="Z50" s="1398"/>
      <c r="AA50" s="157" t="s">
        <v>299</v>
      </c>
      <c r="AB50" s="158">
        <v>33.0078125</v>
      </c>
      <c r="AC50" s="158">
        <v>13.28125</v>
      </c>
    </row>
    <row r="51" spans="26:29" ht="13.5">
      <c r="Z51" s="1398"/>
      <c r="AA51" s="157" t="s">
        <v>687</v>
      </c>
      <c r="AB51" s="158">
        <v>33.21513002364066</v>
      </c>
      <c r="AC51" s="158">
        <v>15.189125295508275</v>
      </c>
    </row>
    <row r="52" spans="26:29" ht="13.5">
      <c r="Z52" s="1397" t="s">
        <v>300</v>
      </c>
      <c r="AA52" s="157" t="s">
        <v>298</v>
      </c>
      <c r="AB52" s="158">
        <v>34.90393412625801</v>
      </c>
      <c r="AC52" s="158">
        <v>13.083257090576394</v>
      </c>
    </row>
    <row r="53" spans="26:29" ht="13.5">
      <c r="Z53" s="1398"/>
      <c r="AA53" s="157" t="s">
        <v>299</v>
      </c>
      <c r="AB53" s="158">
        <v>30.870423152817366</v>
      </c>
      <c r="AC53" s="158">
        <v>9.58123218592414</v>
      </c>
    </row>
    <row r="54" spans="26:29" ht="13.5">
      <c r="Z54" s="1398"/>
      <c r="AA54" s="157" t="s">
        <v>687</v>
      </c>
      <c r="AB54" s="158">
        <v>32.177263969171484</v>
      </c>
      <c r="AC54" s="158">
        <v>10.715873721654068</v>
      </c>
    </row>
    <row r="68" spans="4:9" ht="13.5">
      <c r="D68" s="157" t="s">
        <v>301</v>
      </c>
      <c r="E68" s="157"/>
      <c r="F68" s="157"/>
      <c r="G68" s="164"/>
      <c r="H68" s="157"/>
      <c r="I68" s="157"/>
    </row>
    <row r="69" spans="4:17" ht="13.5">
      <c r="D69" s="165"/>
      <c r="E69" s="162" t="s">
        <v>294</v>
      </c>
      <c r="F69" s="162" t="s">
        <v>295</v>
      </c>
      <c r="G69" s="162" t="s">
        <v>296</v>
      </c>
      <c r="H69" s="162" t="s">
        <v>297</v>
      </c>
      <c r="I69" s="162" t="s">
        <v>31</v>
      </c>
      <c r="J69" s="162" t="s">
        <v>31</v>
      </c>
      <c r="L69" s="160" t="s">
        <v>413</v>
      </c>
      <c r="M69" s="161"/>
      <c r="N69" s="161"/>
      <c r="O69" s="161"/>
      <c r="P69" s="161"/>
      <c r="Q69" s="161"/>
    </row>
    <row r="70" spans="4:17" ht="13.5">
      <c r="D70" s="162" t="s">
        <v>298</v>
      </c>
      <c r="E70" s="166">
        <v>33.140655105973025</v>
      </c>
      <c r="F70" s="166">
        <v>30.62330623306233</v>
      </c>
      <c r="G70" s="166">
        <v>29.898989898989896</v>
      </c>
      <c r="H70" s="166">
        <v>31.25</v>
      </c>
      <c r="J70" s="166">
        <v>31.29080863887494</v>
      </c>
      <c r="L70" s="162"/>
      <c r="M70" s="162" t="s">
        <v>294</v>
      </c>
      <c r="N70" s="162" t="s">
        <v>295</v>
      </c>
      <c r="O70" s="162" t="s">
        <v>296</v>
      </c>
      <c r="P70" s="162" t="s">
        <v>297</v>
      </c>
      <c r="Q70" s="162" t="s">
        <v>31</v>
      </c>
    </row>
    <row r="71" spans="4:17" ht="13.5">
      <c r="D71" s="162" t="s">
        <v>299</v>
      </c>
      <c r="E71" s="166">
        <v>31.177829099307157</v>
      </c>
      <c r="F71" s="166">
        <v>31.5606936416185</v>
      </c>
      <c r="G71" s="166">
        <v>34.24015009380863</v>
      </c>
      <c r="H71" s="166">
        <v>31.6043425814234</v>
      </c>
      <c r="I71" s="166">
        <v>31.334308467414267</v>
      </c>
      <c r="J71" s="166">
        <v>32.15077605321508</v>
      </c>
      <c r="L71" s="162" t="s">
        <v>298</v>
      </c>
      <c r="M71" s="163">
        <v>2.8804244836081105</v>
      </c>
      <c r="N71" s="163">
        <v>2.540261318748101</v>
      </c>
      <c r="O71" s="163">
        <v>2.7824858757062145</v>
      </c>
      <c r="P71" s="163">
        <v>4.034612730264904</v>
      </c>
      <c r="Q71" s="163">
        <v>3.0615662029881507</v>
      </c>
    </row>
    <row r="72" spans="4:17" ht="13.5">
      <c r="D72" s="162" t="s">
        <v>300</v>
      </c>
      <c r="E72" s="166">
        <v>31.121898597626753</v>
      </c>
      <c r="F72" s="166">
        <v>30.78149920255183</v>
      </c>
      <c r="G72" s="166">
        <v>32.36593059936909</v>
      </c>
      <c r="H72" s="166">
        <v>30.958904109589042</v>
      </c>
      <c r="J72" s="166">
        <v>31.334308467414267</v>
      </c>
      <c r="L72" s="162" t="s">
        <v>299</v>
      </c>
      <c r="M72" s="163">
        <v>7.0875234566713186</v>
      </c>
      <c r="N72" s="163">
        <v>5.796928937031306</v>
      </c>
      <c r="O72" s="163">
        <v>5.846810023102897</v>
      </c>
      <c r="P72" s="163">
        <v>5.107310370966978</v>
      </c>
      <c r="Q72" s="163">
        <v>5.961822660098522</v>
      </c>
    </row>
    <row r="73" spans="5:17" ht="13.5">
      <c r="E73" s="167"/>
      <c r="F73" s="167"/>
      <c r="G73" s="167"/>
      <c r="H73" s="167"/>
      <c r="J73" s="167"/>
      <c r="L73" s="162" t="s">
        <v>300</v>
      </c>
      <c r="M73" s="163">
        <v>5.002711496746204</v>
      </c>
      <c r="N73" s="163">
        <v>4.266758178906429</v>
      </c>
      <c r="O73" s="163">
        <v>4.297036152426446</v>
      </c>
      <c r="P73" s="163">
        <v>4.644029105435868</v>
      </c>
      <c r="Q73" s="163">
        <v>4.56455092540025</v>
      </c>
    </row>
    <row r="74" spans="4:17" ht="13.5">
      <c r="D74" s="158" t="s">
        <v>302</v>
      </c>
      <c r="E74" s="167"/>
      <c r="F74" s="168"/>
      <c r="G74" s="169"/>
      <c r="H74" s="167"/>
      <c r="J74" s="167"/>
      <c r="N74" s="161"/>
      <c r="O74" s="161"/>
      <c r="P74" s="161"/>
      <c r="Q74" s="161"/>
    </row>
    <row r="75" spans="4:17" ht="13.5">
      <c r="D75" s="165"/>
      <c r="E75" s="170" t="s">
        <v>294</v>
      </c>
      <c r="F75" s="170" t="s">
        <v>295</v>
      </c>
      <c r="G75" s="170" t="s">
        <v>296</v>
      </c>
      <c r="H75" s="170" t="s">
        <v>297</v>
      </c>
      <c r="I75" s="162" t="s">
        <v>31</v>
      </c>
      <c r="J75" s="170" t="s">
        <v>31</v>
      </c>
      <c r="L75" s="160" t="s">
        <v>413</v>
      </c>
      <c r="M75" s="161"/>
      <c r="N75" s="161"/>
      <c r="O75" s="161"/>
      <c r="P75" s="161"/>
      <c r="Q75" s="161"/>
    </row>
    <row r="76" spans="4:17" ht="13.5">
      <c r="D76" s="162" t="s">
        <v>298</v>
      </c>
      <c r="E76" s="166">
        <v>59.77443609022557</v>
      </c>
      <c r="F76" s="166">
        <v>55.82010582010582</v>
      </c>
      <c r="G76" s="166">
        <v>53.663366336633665</v>
      </c>
      <c r="H76" s="166">
        <v>46.986089644513136</v>
      </c>
      <c r="J76" s="166">
        <v>53.54025218234724</v>
      </c>
      <c r="L76" s="162"/>
      <c r="M76" s="162" t="s">
        <v>31</v>
      </c>
      <c r="N76" s="161"/>
      <c r="O76" s="161"/>
      <c r="P76" s="161"/>
      <c r="Q76" s="161"/>
    </row>
    <row r="77" spans="4:17" ht="13.5">
      <c r="D77" s="162" t="s">
        <v>299</v>
      </c>
      <c r="E77" s="166">
        <v>58.56929955290611</v>
      </c>
      <c r="F77" s="166">
        <v>58.01781737193764</v>
      </c>
      <c r="G77" s="166">
        <v>51.88172043010753</v>
      </c>
      <c r="H77" s="166">
        <v>46.54017857142857</v>
      </c>
      <c r="I77" s="166">
        <v>53.093345800218174</v>
      </c>
      <c r="J77" s="166">
        <v>54.162746942615236</v>
      </c>
      <c r="L77" s="162" t="s">
        <v>298</v>
      </c>
      <c r="M77" s="163">
        <v>3.0615662029881507</v>
      </c>
      <c r="N77" s="161"/>
      <c r="O77" s="161"/>
      <c r="P77" s="161"/>
      <c r="Q77" s="161"/>
    </row>
    <row r="78" spans="4:17" ht="13.5">
      <c r="D78" s="162" t="s">
        <v>300</v>
      </c>
      <c r="E78" s="166">
        <v>57.80104712041884</v>
      </c>
      <c r="F78" s="166">
        <v>56.481481481481474</v>
      </c>
      <c r="G78" s="166">
        <v>51.671732522796354</v>
      </c>
      <c r="H78" s="166">
        <v>46.04086845466156</v>
      </c>
      <c r="J78" s="166">
        <v>53.093345800218174</v>
      </c>
      <c r="L78" s="162" t="s">
        <v>299</v>
      </c>
      <c r="M78" s="163">
        <v>5.961822660098522</v>
      </c>
      <c r="N78" s="161"/>
      <c r="O78" s="161"/>
      <c r="P78" s="161"/>
      <c r="Q78" s="161"/>
    </row>
    <row r="79" spans="5:13" ht="13.5">
      <c r="E79" s="167"/>
      <c r="F79" s="167"/>
      <c r="G79" s="167"/>
      <c r="H79" s="167"/>
      <c r="J79" s="167"/>
      <c r="L79" s="162" t="s">
        <v>300</v>
      </c>
      <c r="M79" s="163">
        <v>4.56455092540025</v>
      </c>
    </row>
    <row r="80" spans="5:10" ht="13.5">
      <c r="E80" s="167"/>
      <c r="F80" s="167"/>
      <c r="G80" s="167"/>
      <c r="H80" s="167"/>
      <c r="J80" s="167"/>
    </row>
    <row r="81" spans="5:10" ht="13.5">
      <c r="E81" s="167"/>
      <c r="F81" s="167"/>
      <c r="G81" s="167"/>
      <c r="H81" s="167"/>
      <c r="J81" s="167"/>
    </row>
    <row r="82" spans="4:10" ht="13.5">
      <c r="D82" s="158" t="s">
        <v>303</v>
      </c>
      <c r="E82" s="167"/>
      <c r="F82" s="168"/>
      <c r="G82" s="169"/>
      <c r="H82" s="167"/>
      <c r="J82" s="167"/>
    </row>
    <row r="83" spans="4:10" ht="13.5">
      <c r="D83" s="171"/>
      <c r="E83" s="172" t="s">
        <v>294</v>
      </c>
      <c r="F83" s="173" t="s">
        <v>295</v>
      </c>
      <c r="G83" s="173" t="s">
        <v>296</v>
      </c>
      <c r="H83" s="173" t="s">
        <v>297</v>
      </c>
      <c r="I83" s="162" t="s">
        <v>31</v>
      </c>
      <c r="J83" s="173" t="s">
        <v>31</v>
      </c>
    </row>
    <row r="84" spans="4:10" ht="13.5">
      <c r="D84" s="162" t="s">
        <v>298</v>
      </c>
      <c r="E84" s="166">
        <v>46.494464944649444</v>
      </c>
      <c r="F84" s="166">
        <v>41.09947643979058</v>
      </c>
      <c r="G84" s="166">
        <v>40.354330708661415</v>
      </c>
      <c r="H84" s="166">
        <v>41.246290801186944</v>
      </c>
      <c r="J84" s="166">
        <v>42.35517568850902</v>
      </c>
    </row>
    <row r="85" spans="4:10" ht="13.5">
      <c r="D85" s="162" t="s">
        <v>299</v>
      </c>
      <c r="E85" s="166">
        <v>37.730287398673546</v>
      </c>
      <c r="F85" s="166">
        <v>39.67032967032967</v>
      </c>
      <c r="G85" s="166">
        <v>35.60673162090345</v>
      </c>
      <c r="H85" s="166">
        <v>30.638297872340424</v>
      </c>
      <c r="I85" s="166">
        <v>38.10928283141881</v>
      </c>
      <c r="J85" s="166">
        <v>36.04704797047971</v>
      </c>
    </row>
    <row r="86" spans="4:10" ht="13.5">
      <c r="D86" s="162" t="s">
        <v>300</v>
      </c>
      <c r="E86" s="166">
        <v>40.23170089520801</v>
      </c>
      <c r="F86" s="166">
        <v>40.092879256965944</v>
      </c>
      <c r="G86" s="166">
        <v>37.08002443494197</v>
      </c>
      <c r="H86" s="166">
        <v>35.06815365551425</v>
      </c>
      <c r="J86" s="166">
        <v>38.10928283141881</v>
      </c>
    </row>
    <row r="87" spans="5:9" ht="13.5">
      <c r="E87" s="167"/>
      <c r="F87" s="167"/>
      <c r="G87" s="167"/>
      <c r="H87" s="167"/>
      <c r="I87" s="167"/>
    </row>
    <row r="88" spans="4:9" ht="13.5">
      <c r="D88" s="158" t="s">
        <v>304</v>
      </c>
      <c r="E88" s="167"/>
      <c r="F88" s="167"/>
      <c r="G88" s="167"/>
      <c r="H88" s="167"/>
      <c r="I88" s="167"/>
    </row>
    <row r="89" spans="4:9" ht="13.5">
      <c r="D89" s="171" t="s">
        <v>305</v>
      </c>
      <c r="E89" s="174" t="s">
        <v>294</v>
      </c>
      <c r="F89" s="175" t="s">
        <v>295</v>
      </c>
      <c r="G89" s="175" t="s">
        <v>296</v>
      </c>
      <c r="H89" s="175" t="s">
        <v>297</v>
      </c>
      <c r="I89" s="175" t="s">
        <v>31</v>
      </c>
    </row>
    <row r="90" spans="4:9" ht="13.5">
      <c r="D90" s="171" t="s">
        <v>149</v>
      </c>
      <c r="E90" s="176">
        <v>6.677099634846114</v>
      </c>
      <c r="F90" s="176">
        <v>9.350850077279754</v>
      </c>
      <c r="G90" s="176">
        <v>13.989004276114844</v>
      </c>
      <c r="H90" s="176">
        <v>16.760828625235405</v>
      </c>
      <c r="I90" s="176">
        <v>11.566526936811055</v>
      </c>
    </row>
    <row r="91" spans="4:9" ht="13.5">
      <c r="D91" s="171" t="s">
        <v>150</v>
      </c>
      <c r="E91" s="176">
        <v>29.629629629629626</v>
      </c>
      <c r="F91" s="176">
        <v>32.07109737248841</v>
      </c>
      <c r="G91" s="176">
        <v>31.09346365302382</v>
      </c>
      <c r="H91" s="176">
        <v>33.961079723791585</v>
      </c>
      <c r="I91" s="176">
        <v>31.563421828908556</v>
      </c>
    </row>
    <row r="92" spans="4:9" ht="13.5">
      <c r="D92" s="171" t="s">
        <v>304</v>
      </c>
      <c r="E92" s="176">
        <v>36.020671834625325</v>
      </c>
      <c r="F92" s="176">
        <v>36.890243902439025</v>
      </c>
      <c r="G92" s="176">
        <v>44.49127031908489</v>
      </c>
      <c r="H92" s="176">
        <v>49.78619425778864</v>
      </c>
      <c r="I92" s="176">
        <v>41.78762414056531</v>
      </c>
    </row>
  </sheetData>
  <mergeCells count="16">
    <mergeCell ref="A1:K1"/>
    <mergeCell ref="C3:G3"/>
    <mergeCell ref="H3:L3"/>
    <mergeCell ref="M3:Q3"/>
    <mergeCell ref="AB31:AC31"/>
    <mergeCell ref="Z38:AA38"/>
    <mergeCell ref="AB38:AC38"/>
    <mergeCell ref="T31:U31"/>
    <mergeCell ref="V31:W31"/>
    <mergeCell ref="X31:Y31"/>
    <mergeCell ref="Z31:AA31"/>
    <mergeCell ref="Z52:Z54"/>
    <mergeCell ref="Z40:Z42"/>
    <mergeCell ref="Z43:Z45"/>
    <mergeCell ref="Z46:Z48"/>
    <mergeCell ref="Z49:Z51"/>
  </mergeCells>
  <printOptions/>
  <pageMargins left="0.7874015748031497" right="0.3937007874015748" top="0.7874015748031497" bottom="0.3937007874015748" header="0.5118110236220472" footer="0.5118110236220472"/>
  <pageSetup horizontalDpi="600" verticalDpi="600" orientation="landscape" paperSize="9" r:id="rId2"/>
  <headerFooter alignWithMargins="0">
    <oddFooter>&amp;C-10-</oddFooter>
  </headerFooter>
  <drawing r:id="rId1"/>
</worksheet>
</file>

<file path=xl/worksheets/sheet9.xml><?xml version="1.0" encoding="utf-8"?>
<worksheet xmlns="http://schemas.openxmlformats.org/spreadsheetml/2006/main" xmlns:r="http://schemas.openxmlformats.org/officeDocument/2006/relationships">
  <dimension ref="A1:W42"/>
  <sheetViews>
    <sheetView zoomScale="75" zoomScaleNormal="75" zoomScaleSheetLayoutView="90" workbookViewId="0" topLeftCell="A1">
      <pane xSplit="3" ySplit="3" topLeftCell="D4" activePane="bottomRight" state="frozen"/>
      <selection pane="topLeft" activeCell="I1" sqref="I1"/>
      <selection pane="topRight" activeCell="I1" sqref="I1"/>
      <selection pane="bottomLeft" activeCell="I1" sqref="I1"/>
      <selection pane="bottomRight" activeCell="I1" sqref="I1"/>
    </sheetView>
  </sheetViews>
  <sheetFormatPr defaultColWidth="9.00390625" defaultRowHeight="13.5"/>
  <cols>
    <col min="1" max="1" width="0.74609375" style="1077" customWidth="1"/>
    <col min="2" max="2" width="1.12109375" style="1077" customWidth="1"/>
    <col min="3" max="3" width="7.50390625" style="1077" customWidth="1"/>
    <col min="4" max="9" width="6.75390625" style="1112" customWidth="1"/>
    <col min="10" max="10" width="1.12109375" style="1112" customWidth="1"/>
    <col min="11" max="16" width="6.75390625" style="1113" customWidth="1"/>
    <col min="17" max="17" width="1.12109375" style="1113" customWidth="1"/>
    <col min="18" max="22" width="6.75390625" style="1112" customWidth="1"/>
    <col min="23" max="23" width="6.25390625" style="1112" customWidth="1"/>
    <col min="24" max="16384" width="9.00390625" style="1077" customWidth="1"/>
  </cols>
  <sheetData>
    <row r="1" spans="1:23" s="1070" customFormat="1" ht="18.75" customHeight="1" thickBot="1">
      <c r="A1" s="1066" t="s">
        <v>640</v>
      </c>
      <c r="B1" s="1067"/>
      <c r="C1" s="1067"/>
      <c r="D1" s="1068"/>
      <c r="E1" s="1068"/>
      <c r="F1" s="1068"/>
      <c r="G1" s="1068"/>
      <c r="H1" s="1068"/>
      <c r="I1" s="1068"/>
      <c r="J1" s="1068"/>
      <c r="K1" s="1069"/>
      <c r="L1" s="1069"/>
      <c r="M1" s="1069"/>
      <c r="N1" s="1069"/>
      <c r="O1" s="1069"/>
      <c r="P1" s="1069"/>
      <c r="Q1" s="1069"/>
      <c r="R1" s="1068"/>
      <c r="S1" s="1068"/>
      <c r="T1" s="1068"/>
      <c r="U1" s="1068"/>
      <c r="V1" s="1068"/>
      <c r="W1" s="1068"/>
    </row>
    <row r="2" spans="1:23" ht="15.75" customHeight="1">
      <c r="A2" s="1071"/>
      <c r="B2" s="1072"/>
      <c r="C2" s="1071"/>
      <c r="D2" s="1073"/>
      <c r="E2" s="1073"/>
      <c r="F2" s="1073" t="s">
        <v>687</v>
      </c>
      <c r="G2" s="1073"/>
      <c r="H2" s="1073"/>
      <c r="I2" s="1073"/>
      <c r="J2" s="1074"/>
      <c r="K2" s="1075"/>
      <c r="L2" s="1075"/>
      <c r="M2" s="1075" t="s">
        <v>298</v>
      </c>
      <c r="N2" s="1075"/>
      <c r="O2" s="1075"/>
      <c r="P2" s="1075"/>
      <c r="Q2" s="1076"/>
      <c r="R2" s="1073"/>
      <c r="S2" s="1073"/>
      <c r="T2" s="1073" t="s">
        <v>299</v>
      </c>
      <c r="U2" s="1073"/>
      <c r="V2" s="1073"/>
      <c r="W2" s="1073"/>
    </row>
    <row r="3" spans="1:23" s="1082" customFormat="1" ht="17.25" customHeight="1">
      <c r="A3" s="1078"/>
      <c r="B3" s="1079"/>
      <c r="C3" s="1080" t="s">
        <v>643</v>
      </c>
      <c r="D3" s="1081" t="s">
        <v>683</v>
      </c>
      <c r="E3" s="1081" t="s">
        <v>684</v>
      </c>
      <c r="F3" s="1081" t="s">
        <v>685</v>
      </c>
      <c r="G3" s="1081" t="s">
        <v>686</v>
      </c>
      <c r="H3" s="1081" t="s">
        <v>300</v>
      </c>
      <c r="I3" s="1081" t="s">
        <v>757</v>
      </c>
      <c r="J3" s="1081"/>
      <c r="K3" s="1081" t="s">
        <v>683</v>
      </c>
      <c r="L3" s="1081" t="s">
        <v>684</v>
      </c>
      <c r="M3" s="1081" t="s">
        <v>685</v>
      </c>
      <c r="N3" s="1081" t="s">
        <v>686</v>
      </c>
      <c r="O3" s="1081" t="s">
        <v>300</v>
      </c>
      <c r="P3" s="1081" t="s">
        <v>757</v>
      </c>
      <c r="Q3" s="1081"/>
      <c r="R3" s="1081" t="s">
        <v>683</v>
      </c>
      <c r="S3" s="1081" t="s">
        <v>684</v>
      </c>
      <c r="T3" s="1081" t="s">
        <v>685</v>
      </c>
      <c r="U3" s="1081" t="s">
        <v>686</v>
      </c>
      <c r="V3" s="1081" t="s">
        <v>300</v>
      </c>
      <c r="W3" s="1081" t="s">
        <v>757</v>
      </c>
    </row>
    <row r="4" spans="1:23" s="1087" customFormat="1" ht="12" customHeight="1">
      <c r="A4" s="1083"/>
      <c r="B4" s="1084">
        <v>1</v>
      </c>
      <c r="C4" s="1085" t="s">
        <v>758</v>
      </c>
      <c r="D4" s="1086">
        <v>333</v>
      </c>
      <c r="E4" s="1086">
        <v>314</v>
      </c>
      <c r="F4" s="1086">
        <v>348</v>
      </c>
      <c r="G4" s="1086">
        <v>421</v>
      </c>
      <c r="H4" s="1086">
        <v>1416</v>
      </c>
      <c r="I4" s="1086">
        <v>19440</v>
      </c>
      <c r="J4" s="1086"/>
      <c r="K4" s="1086">
        <v>168</v>
      </c>
      <c r="L4" s="1086">
        <v>169</v>
      </c>
      <c r="M4" s="1086">
        <v>171</v>
      </c>
      <c r="N4" s="1086">
        <v>193</v>
      </c>
      <c r="O4" s="1086">
        <v>701</v>
      </c>
      <c r="P4" s="1086">
        <v>9201</v>
      </c>
      <c r="Q4" s="1086"/>
      <c r="R4" s="1086">
        <v>165</v>
      </c>
      <c r="S4" s="1086">
        <v>145</v>
      </c>
      <c r="T4" s="1086">
        <v>177</v>
      </c>
      <c r="U4" s="1086">
        <v>228</v>
      </c>
      <c r="V4" s="1086">
        <v>715</v>
      </c>
      <c r="W4" s="1086">
        <v>10239</v>
      </c>
    </row>
    <row r="5" spans="1:23" s="1087" customFormat="1" ht="12" customHeight="1">
      <c r="A5" s="1088"/>
      <c r="B5" s="1089">
        <v>2</v>
      </c>
      <c r="C5" s="1090" t="s">
        <v>759</v>
      </c>
      <c r="D5" s="1091">
        <v>175</v>
      </c>
      <c r="E5" s="1091">
        <v>157</v>
      </c>
      <c r="F5" s="1091">
        <v>233</v>
      </c>
      <c r="G5" s="1091">
        <v>302</v>
      </c>
      <c r="H5" s="1091">
        <v>867</v>
      </c>
      <c r="I5" s="1091">
        <v>7360</v>
      </c>
      <c r="J5" s="1091"/>
      <c r="K5" s="1091">
        <v>85</v>
      </c>
      <c r="L5" s="1091">
        <v>85</v>
      </c>
      <c r="M5" s="1091">
        <v>96</v>
      </c>
      <c r="N5" s="1091">
        <v>147</v>
      </c>
      <c r="O5" s="1091">
        <v>413</v>
      </c>
      <c r="P5" s="1091">
        <v>3693</v>
      </c>
      <c r="Q5" s="1091"/>
      <c r="R5" s="1091">
        <v>90</v>
      </c>
      <c r="S5" s="1091">
        <v>72</v>
      </c>
      <c r="T5" s="1091">
        <v>137</v>
      </c>
      <c r="U5" s="1091">
        <v>155</v>
      </c>
      <c r="V5" s="1091">
        <v>454</v>
      </c>
      <c r="W5" s="1091">
        <v>3667</v>
      </c>
    </row>
    <row r="6" spans="1:23" s="1087" customFormat="1" ht="12" customHeight="1">
      <c r="A6" s="1088"/>
      <c r="B6" s="1089">
        <v>3</v>
      </c>
      <c r="C6" s="1090" t="s">
        <v>760</v>
      </c>
      <c r="D6" s="1091">
        <v>86</v>
      </c>
      <c r="E6" s="1091">
        <v>103</v>
      </c>
      <c r="F6" s="1091">
        <v>121</v>
      </c>
      <c r="G6" s="1091">
        <v>153</v>
      </c>
      <c r="H6" s="1091">
        <v>463</v>
      </c>
      <c r="I6" s="1091" t="s">
        <v>761</v>
      </c>
      <c r="J6" s="1091"/>
      <c r="K6" s="1091">
        <v>39</v>
      </c>
      <c r="L6" s="1091">
        <v>55</v>
      </c>
      <c r="M6" s="1091">
        <v>58</v>
      </c>
      <c r="N6" s="1091">
        <v>82</v>
      </c>
      <c r="O6" s="1091">
        <v>234</v>
      </c>
      <c r="P6" s="1091" t="s">
        <v>761</v>
      </c>
      <c r="Q6" s="1091"/>
      <c r="R6" s="1091">
        <v>47</v>
      </c>
      <c r="S6" s="1091">
        <v>48</v>
      </c>
      <c r="T6" s="1091">
        <v>63</v>
      </c>
      <c r="U6" s="1091">
        <v>71</v>
      </c>
      <c r="V6" s="1091">
        <v>229</v>
      </c>
      <c r="W6" s="1091" t="s">
        <v>761</v>
      </c>
    </row>
    <row r="7" spans="1:23" s="1087" customFormat="1" ht="12" customHeight="1">
      <c r="A7" s="1088"/>
      <c r="B7" s="1089">
        <v>4</v>
      </c>
      <c r="C7" s="1090" t="s">
        <v>762</v>
      </c>
      <c r="D7" s="1091">
        <v>115</v>
      </c>
      <c r="E7" s="1091">
        <v>87</v>
      </c>
      <c r="F7" s="1091">
        <v>164</v>
      </c>
      <c r="G7" s="1091" t="s">
        <v>763</v>
      </c>
      <c r="H7" s="1091">
        <v>366</v>
      </c>
      <c r="I7" s="1091" t="s">
        <v>763</v>
      </c>
      <c r="J7" s="1091"/>
      <c r="K7" s="1091">
        <v>59</v>
      </c>
      <c r="L7" s="1091">
        <v>38</v>
      </c>
      <c r="M7" s="1091">
        <v>79</v>
      </c>
      <c r="N7" s="1091" t="s">
        <v>763</v>
      </c>
      <c r="O7" s="1091">
        <v>176</v>
      </c>
      <c r="P7" s="1091" t="s">
        <v>763</v>
      </c>
      <c r="Q7" s="1091"/>
      <c r="R7" s="1091">
        <v>56</v>
      </c>
      <c r="S7" s="1091">
        <v>49</v>
      </c>
      <c r="T7" s="1091">
        <v>85</v>
      </c>
      <c r="U7" s="1091" t="s">
        <v>763</v>
      </c>
      <c r="V7" s="1091">
        <v>190</v>
      </c>
      <c r="W7" s="1091" t="s">
        <v>763</v>
      </c>
    </row>
    <row r="8" spans="1:23" s="1087" customFormat="1" ht="12" customHeight="1">
      <c r="A8" s="1088"/>
      <c r="B8" s="1089">
        <v>5</v>
      </c>
      <c r="C8" s="1090" t="s">
        <v>764</v>
      </c>
      <c r="D8" s="1091">
        <v>71</v>
      </c>
      <c r="E8" s="1091">
        <v>70</v>
      </c>
      <c r="F8" s="1091">
        <v>133</v>
      </c>
      <c r="G8" s="1091" t="s">
        <v>765</v>
      </c>
      <c r="H8" s="1091">
        <v>274</v>
      </c>
      <c r="I8" s="1091">
        <v>55</v>
      </c>
      <c r="J8" s="1091"/>
      <c r="K8" s="1091">
        <v>32</v>
      </c>
      <c r="L8" s="1091">
        <v>37</v>
      </c>
      <c r="M8" s="1091">
        <v>76</v>
      </c>
      <c r="N8" s="1091" t="s">
        <v>765</v>
      </c>
      <c r="O8" s="1091">
        <v>145</v>
      </c>
      <c r="P8" s="1091">
        <v>27</v>
      </c>
      <c r="Q8" s="1091"/>
      <c r="R8" s="1091">
        <v>39</v>
      </c>
      <c r="S8" s="1091">
        <v>33</v>
      </c>
      <c r="T8" s="1091">
        <v>57</v>
      </c>
      <c r="U8" s="1091" t="s">
        <v>765</v>
      </c>
      <c r="V8" s="1091">
        <v>129</v>
      </c>
      <c r="W8" s="1091">
        <v>28</v>
      </c>
    </row>
    <row r="9" spans="1:23" s="1087" customFormat="1" ht="12" customHeight="1">
      <c r="A9" s="1088"/>
      <c r="B9" s="1089">
        <v>6</v>
      </c>
      <c r="C9" s="1090" t="s">
        <v>766</v>
      </c>
      <c r="D9" s="1091">
        <v>101</v>
      </c>
      <c r="E9" s="1091">
        <v>90</v>
      </c>
      <c r="F9" s="1091">
        <v>118</v>
      </c>
      <c r="G9" s="1091" t="s">
        <v>767</v>
      </c>
      <c r="H9" s="1091">
        <v>309</v>
      </c>
      <c r="I9" s="1091">
        <v>53</v>
      </c>
      <c r="J9" s="1091"/>
      <c r="K9" s="1091">
        <v>51</v>
      </c>
      <c r="L9" s="1091">
        <v>48</v>
      </c>
      <c r="M9" s="1091">
        <v>62</v>
      </c>
      <c r="N9" s="1091" t="s">
        <v>767</v>
      </c>
      <c r="O9" s="1091">
        <v>161</v>
      </c>
      <c r="P9" s="1091">
        <v>21</v>
      </c>
      <c r="Q9" s="1091"/>
      <c r="R9" s="1091">
        <v>50</v>
      </c>
      <c r="S9" s="1091">
        <v>42</v>
      </c>
      <c r="T9" s="1091">
        <v>56</v>
      </c>
      <c r="U9" s="1091" t="s">
        <v>767</v>
      </c>
      <c r="V9" s="1091">
        <v>148</v>
      </c>
      <c r="W9" s="1091">
        <v>32</v>
      </c>
    </row>
    <row r="10" spans="1:23" s="1087" customFormat="1" ht="12" customHeight="1">
      <c r="A10" s="1088"/>
      <c r="B10" s="1089">
        <v>7</v>
      </c>
      <c r="C10" s="1090" t="s">
        <v>768</v>
      </c>
      <c r="D10" s="1091">
        <v>473</v>
      </c>
      <c r="E10" s="1091">
        <v>409</v>
      </c>
      <c r="F10" s="1091">
        <v>593</v>
      </c>
      <c r="G10" s="1091">
        <v>830</v>
      </c>
      <c r="H10" s="1091">
        <v>2305</v>
      </c>
      <c r="I10" s="1091" t="s">
        <v>769</v>
      </c>
      <c r="J10" s="1091"/>
      <c r="K10" s="1091">
        <v>252</v>
      </c>
      <c r="L10" s="1091">
        <v>195</v>
      </c>
      <c r="M10" s="1091">
        <v>275</v>
      </c>
      <c r="N10" s="1091">
        <v>349</v>
      </c>
      <c r="O10" s="1091">
        <v>1071</v>
      </c>
      <c r="P10" s="1091" t="s">
        <v>769</v>
      </c>
      <c r="Q10" s="1091"/>
      <c r="R10" s="1091">
        <v>221</v>
      </c>
      <c r="S10" s="1091">
        <v>214</v>
      </c>
      <c r="T10" s="1091">
        <v>318</v>
      </c>
      <c r="U10" s="1091">
        <v>481</v>
      </c>
      <c r="V10" s="1091">
        <v>1234</v>
      </c>
      <c r="W10" s="1091" t="s">
        <v>769</v>
      </c>
    </row>
    <row r="11" spans="1:23" s="1087" customFormat="1" ht="12" customHeight="1">
      <c r="A11" s="1088"/>
      <c r="B11" s="1089">
        <v>8</v>
      </c>
      <c r="C11" s="1090" t="s">
        <v>770</v>
      </c>
      <c r="D11" s="1091">
        <v>862</v>
      </c>
      <c r="E11" s="1091">
        <v>884</v>
      </c>
      <c r="F11" s="1091">
        <v>888</v>
      </c>
      <c r="G11" s="1091">
        <v>1281</v>
      </c>
      <c r="H11" s="1091">
        <v>3915</v>
      </c>
      <c r="I11" s="1091">
        <v>3389</v>
      </c>
      <c r="J11" s="1091"/>
      <c r="K11" s="1091">
        <v>445</v>
      </c>
      <c r="L11" s="1091">
        <v>443</v>
      </c>
      <c r="M11" s="1091">
        <v>413</v>
      </c>
      <c r="N11" s="1091">
        <v>589</v>
      </c>
      <c r="O11" s="1091">
        <v>1890</v>
      </c>
      <c r="P11" s="1091">
        <v>1701</v>
      </c>
      <c r="Q11" s="1091"/>
      <c r="R11" s="1091">
        <v>417</v>
      </c>
      <c r="S11" s="1091">
        <v>441</v>
      </c>
      <c r="T11" s="1091">
        <v>475</v>
      </c>
      <c r="U11" s="1091">
        <v>692</v>
      </c>
      <c r="V11" s="1091">
        <v>2025</v>
      </c>
      <c r="W11" s="1091">
        <v>1688</v>
      </c>
    </row>
    <row r="12" spans="1:23" s="1087" customFormat="1" ht="12" customHeight="1">
      <c r="A12" s="1088"/>
      <c r="B12" s="1089">
        <v>9</v>
      </c>
      <c r="C12" s="1090" t="s">
        <v>771</v>
      </c>
      <c r="D12" s="1092" t="s">
        <v>292</v>
      </c>
      <c r="E12" s="1092" t="s">
        <v>292</v>
      </c>
      <c r="F12" s="1092" t="s">
        <v>292</v>
      </c>
      <c r="G12" s="1092" t="s">
        <v>292</v>
      </c>
      <c r="H12" s="1091">
        <v>11622</v>
      </c>
      <c r="I12" s="1091">
        <v>59125</v>
      </c>
      <c r="J12" s="1091"/>
      <c r="K12" s="1092" t="s">
        <v>292</v>
      </c>
      <c r="L12" s="1092" t="s">
        <v>292</v>
      </c>
      <c r="M12" s="1092" t="s">
        <v>292</v>
      </c>
      <c r="N12" s="1092" t="s">
        <v>292</v>
      </c>
      <c r="O12" s="1092" t="s">
        <v>292</v>
      </c>
      <c r="P12" s="1092" t="s">
        <v>292</v>
      </c>
      <c r="Q12" s="1091"/>
      <c r="R12" s="1092" t="s">
        <v>292</v>
      </c>
      <c r="S12" s="1092" t="s">
        <v>292</v>
      </c>
      <c r="T12" s="1092" t="s">
        <v>292</v>
      </c>
      <c r="U12" s="1092" t="s">
        <v>292</v>
      </c>
      <c r="V12" s="1092" t="s">
        <v>292</v>
      </c>
      <c r="W12" s="1092" t="s">
        <v>292</v>
      </c>
    </row>
    <row r="13" spans="1:23" s="1087" customFormat="1" ht="12" customHeight="1">
      <c r="A13" s="1088"/>
      <c r="B13" s="1089">
        <v>10</v>
      </c>
      <c r="C13" s="1090" t="s">
        <v>772</v>
      </c>
      <c r="D13" s="1091">
        <v>1879</v>
      </c>
      <c r="E13" s="1091">
        <v>1460</v>
      </c>
      <c r="F13" s="1091">
        <v>1562</v>
      </c>
      <c r="G13" s="1091">
        <v>1557</v>
      </c>
      <c r="H13" s="1091">
        <v>6458</v>
      </c>
      <c r="I13" s="1091">
        <v>6241</v>
      </c>
      <c r="J13" s="1091"/>
      <c r="K13" s="1091">
        <v>975</v>
      </c>
      <c r="L13" s="1091">
        <v>749</v>
      </c>
      <c r="M13" s="1091">
        <v>776</v>
      </c>
      <c r="N13" s="1091">
        <v>726</v>
      </c>
      <c r="O13" s="1091">
        <v>3226</v>
      </c>
      <c r="P13" s="1091">
        <v>3048</v>
      </c>
      <c r="Q13" s="1091"/>
      <c r="R13" s="1091">
        <v>904</v>
      </c>
      <c r="S13" s="1091">
        <v>711</v>
      </c>
      <c r="T13" s="1091">
        <v>786</v>
      </c>
      <c r="U13" s="1091">
        <v>831</v>
      </c>
      <c r="V13" s="1091">
        <v>3232</v>
      </c>
      <c r="W13" s="1091">
        <v>3193</v>
      </c>
    </row>
    <row r="14" spans="1:23" s="1087" customFormat="1" ht="12" customHeight="1">
      <c r="A14" s="1088"/>
      <c r="B14" s="1089">
        <v>11</v>
      </c>
      <c r="C14" s="1090" t="s">
        <v>773</v>
      </c>
      <c r="D14" s="1091">
        <v>863</v>
      </c>
      <c r="E14" s="1091">
        <v>670</v>
      </c>
      <c r="F14" s="1091">
        <v>702</v>
      </c>
      <c r="G14" s="1091">
        <v>651</v>
      </c>
      <c r="H14" s="1091">
        <v>2886</v>
      </c>
      <c r="I14" s="1091">
        <v>2319</v>
      </c>
      <c r="J14" s="1091"/>
      <c r="K14" s="1091">
        <v>449</v>
      </c>
      <c r="L14" s="1091">
        <v>340</v>
      </c>
      <c r="M14" s="1091">
        <v>330</v>
      </c>
      <c r="N14" s="1091">
        <v>340</v>
      </c>
      <c r="O14" s="1091">
        <v>1459</v>
      </c>
      <c r="P14" s="1091">
        <v>1177</v>
      </c>
      <c r="Q14" s="1091"/>
      <c r="R14" s="1091">
        <v>414</v>
      </c>
      <c r="S14" s="1091">
        <v>330</v>
      </c>
      <c r="T14" s="1091">
        <v>372</v>
      </c>
      <c r="U14" s="1091">
        <v>311</v>
      </c>
      <c r="V14" s="1091">
        <v>1427</v>
      </c>
      <c r="W14" s="1091">
        <v>1142</v>
      </c>
    </row>
    <row r="15" spans="1:23" s="1087" customFormat="1" ht="12" customHeight="1">
      <c r="A15" s="1088"/>
      <c r="B15" s="1089">
        <v>12</v>
      </c>
      <c r="C15" s="1090" t="s">
        <v>774</v>
      </c>
      <c r="D15" s="1091">
        <v>387</v>
      </c>
      <c r="E15" s="1091">
        <v>444</v>
      </c>
      <c r="F15" s="1091">
        <v>528</v>
      </c>
      <c r="G15" s="1091">
        <v>564</v>
      </c>
      <c r="H15" s="1091">
        <v>1923</v>
      </c>
      <c r="I15" s="1091">
        <v>27062</v>
      </c>
      <c r="J15" s="1091"/>
      <c r="K15" s="1091">
        <v>194</v>
      </c>
      <c r="L15" s="1091">
        <v>225</v>
      </c>
      <c r="M15" s="1091">
        <v>264</v>
      </c>
      <c r="N15" s="1091">
        <v>274</v>
      </c>
      <c r="O15" s="1091">
        <v>957</v>
      </c>
      <c r="P15" s="1091">
        <v>12791</v>
      </c>
      <c r="Q15" s="1091"/>
      <c r="R15" s="1091">
        <v>193</v>
      </c>
      <c r="S15" s="1091">
        <v>219</v>
      </c>
      <c r="T15" s="1091">
        <v>264</v>
      </c>
      <c r="U15" s="1091">
        <v>290</v>
      </c>
      <c r="V15" s="1091">
        <v>966</v>
      </c>
      <c r="W15" s="1091">
        <v>14271</v>
      </c>
    </row>
    <row r="16" spans="1:23" s="1087" customFormat="1" ht="12" customHeight="1">
      <c r="A16" s="1088"/>
      <c r="B16" s="1089">
        <v>13</v>
      </c>
      <c r="C16" s="1090" t="s">
        <v>775</v>
      </c>
      <c r="D16" s="1091">
        <v>724</v>
      </c>
      <c r="E16" s="1091">
        <v>565</v>
      </c>
      <c r="F16" s="1091">
        <v>922</v>
      </c>
      <c r="G16" s="1091">
        <v>676</v>
      </c>
      <c r="H16" s="1091">
        <v>2887</v>
      </c>
      <c r="I16" s="1091">
        <v>14369</v>
      </c>
      <c r="J16" s="1091"/>
      <c r="K16" s="1091">
        <v>378</v>
      </c>
      <c r="L16" s="1091">
        <v>294</v>
      </c>
      <c r="M16" s="1091">
        <v>446</v>
      </c>
      <c r="N16" s="1091">
        <v>330</v>
      </c>
      <c r="O16" s="1091">
        <v>1448</v>
      </c>
      <c r="P16" s="1091">
        <v>4939</v>
      </c>
      <c r="Q16" s="1091"/>
      <c r="R16" s="1091">
        <v>346</v>
      </c>
      <c r="S16" s="1091">
        <v>271</v>
      </c>
      <c r="T16" s="1091">
        <v>476</v>
      </c>
      <c r="U16" s="1091">
        <v>346</v>
      </c>
      <c r="V16" s="1091">
        <v>1439</v>
      </c>
      <c r="W16" s="1091">
        <v>9430</v>
      </c>
    </row>
    <row r="17" spans="1:23" s="1087" customFormat="1" ht="12" customHeight="1">
      <c r="A17" s="1088"/>
      <c r="B17" s="1089">
        <v>14</v>
      </c>
      <c r="C17" s="1090" t="s">
        <v>776</v>
      </c>
      <c r="D17" s="1091">
        <v>586</v>
      </c>
      <c r="E17" s="1091">
        <v>479</v>
      </c>
      <c r="F17" s="1091">
        <v>539</v>
      </c>
      <c r="G17" s="1091">
        <v>635</v>
      </c>
      <c r="H17" s="1091">
        <v>2239</v>
      </c>
      <c r="I17" s="1091" t="s">
        <v>765</v>
      </c>
      <c r="J17" s="1091"/>
      <c r="K17" s="1091">
        <v>310</v>
      </c>
      <c r="L17" s="1091">
        <v>240</v>
      </c>
      <c r="M17" s="1091">
        <v>244</v>
      </c>
      <c r="N17" s="1091">
        <v>301</v>
      </c>
      <c r="O17" s="1091">
        <v>1095</v>
      </c>
      <c r="P17" s="1091" t="s">
        <v>765</v>
      </c>
      <c r="Q17" s="1091"/>
      <c r="R17" s="1091">
        <v>276</v>
      </c>
      <c r="S17" s="1091">
        <v>239</v>
      </c>
      <c r="T17" s="1091">
        <v>295</v>
      </c>
      <c r="U17" s="1091">
        <v>334</v>
      </c>
      <c r="V17" s="1091">
        <v>1144</v>
      </c>
      <c r="W17" s="1091" t="s">
        <v>765</v>
      </c>
    </row>
    <row r="18" spans="1:23" s="1087" customFormat="1" ht="12" customHeight="1">
      <c r="A18" s="1088"/>
      <c r="B18" s="1089">
        <v>15</v>
      </c>
      <c r="C18" s="1090" t="s">
        <v>777</v>
      </c>
      <c r="D18" s="1091">
        <v>588</v>
      </c>
      <c r="E18" s="1091">
        <v>384</v>
      </c>
      <c r="F18" s="1091">
        <v>359</v>
      </c>
      <c r="G18" s="1091">
        <v>417</v>
      </c>
      <c r="H18" s="1091">
        <v>1748</v>
      </c>
      <c r="I18" s="1091">
        <v>6003</v>
      </c>
      <c r="J18" s="1091"/>
      <c r="K18" s="1091">
        <v>296</v>
      </c>
      <c r="L18" s="1091">
        <v>199</v>
      </c>
      <c r="M18" s="1091">
        <v>184</v>
      </c>
      <c r="N18" s="1091">
        <v>187</v>
      </c>
      <c r="O18" s="1091">
        <v>866</v>
      </c>
      <c r="P18" s="1091">
        <v>1891</v>
      </c>
      <c r="Q18" s="1091"/>
      <c r="R18" s="1091">
        <v>292</v>
      </c>
      <c r="S18" s="1091">
        <v>185</v>
      </c>
      <c r="T18" s="1091">
        <v>175</v>
      </c>
      <c r="U18" s="1091">
        <v>230</v>
      </c>
      <c r="V18" s="1091">
        <v>882</v>
      </c>
      <c r="W18" s="1091">
        <v>4112</v>
      </c>
    </row>
    <row r="19" spans="1:23" s="1087" customFormat="1" ht="12" customHeight="1">
      <c r="A19" s="1088"/>
      <c r="B19" s="1089">
        <v>16</v>
      </c>
      <c r="C19" s="1090" t="s">
        <v>778</v>
      </c>
      <c r="D19" s="1091">
        <v>721</v>
      </c>
      <c r="E19" s="1091">
        <v>540</v>
      </c>
      <c r="F19" s="1091">
        <v>429</v>
      </c>
      <c r="G19" s="1091">
        <v>495</v>
      </c>
      <c r="H19" s="1091">
        <v>2185</v>
      </c>
      <c r="I19" s="1091">
        <v>22146</v>
      </c>
      <c r="J19" s="1091"/>
      <c r="K19" s="1091">
        <v>389</v>
      </c>
      <c r="L19" s="1091">
        <v>290</v>
      </c>
      <c r="M19" s="1091">
        <v>226</v>
      </c>
      <c r="N19" s="1091">
        <v>240</v>
      </c>
      <c r="O19" s="1091">
        <v>1145</v>
      </c>
      <c r="P19" s="1091">
        <v>10814</v>
      </c>
      <c r="Q19" s="1091"/>
      <c r="R19" s="1091">
        <v>332</v>
      </c>
      <c r="S19" s="1091">
        <v>250</v>
      </c>
      <c r="T19" s="1091">
        <v>203</v>
      </c>
      <c r="U19" s="1091">
        <v>255</v>
      </c>
      <c r="V19" s="1091">
        <v>1040</v>
      </c>
      <c r="W19" s="1091">
        <v>11332</v>
      </c>
    </row>
    <row r="20" spans="1:23" s="1087" customFormat="1" ht="12" customHeight="1">
      <c r="A20" s="1088"/>
      <c r="B20" s="1089">
        <v>17</v>
      </c>
      <c r="C20" s="1090" t="s">
        <v>779</v>
      </c>
      <c r="D20" s="1091">
        <v>1469</v>
      </c>
      <c r="E20" s="1091">
        <v>1072</v>
      </c>
      <c r="F20" s="1091">
        <v>1173</v>
      </c>
      <c r="G20" s="1091">
        <v>928</v>
      </c>
      <c r="H20" s="1091">
        <v>4642</v>
      </c>
      <c r="I20" s="1091">
        <v>3619</v>
      </c>
      <c r="J20" s="1091"/>
      <c r="K20" s="1091">
        <v>750</v>
      </c>
      <c r="L20" s="1091">
        <v>542</v>
      </c>
      <c r="M20" s="1091">
        <v>580</v>
      </c>
      <c r="N20" s="1091">
        <v>434</v>
      </c>
      <c r="O20" s="1091">
        <v>2306</v>
      </c>
      <c r="P20" s="1091">
        <v>1924</v>
      </c>
      <c r="Q20" s="1091"/>
      <c r="R20" s="1091">
        <v>719</v>
      </c>
      <c r="S20" s="1091">
        <v>530</v>
      </c>
      <c r="T20" s="1091">
        <v>593</v>
      </c>
      <c r="U20" s="1091">
        <v>494</v>
      </c>
      <c r="V20" s="1091">
        <v>2336</v>
      </c>
      <c r="W20" s="1091">
        <v>1695</v>
      </c>
    </row>
    <row r="21" spans="1:23" s="1087" customFormat="1" ht="12" customHeight="1">
      <c r="A21" s="1088"/>
      <c r="B21" s="1089">
        <v>18</v>
      </c>
      <c r="C21" s="1090" t="s">
        <v>780</v>
      </c>
      <c r="D21" s="1091">
        <v>272</v>
      </c>
      <c r="E21" s="1091">
        <v>221</v>
      </c>
      <c r="F21" s="1091">
        <v>272</v>
      </c>
      <c r="G21" s="1091">
        <v>235</v>
      </c>
      <c r="H21" s="1091">
        <v>1000</v>
      </c>
      <c r="I21" s="1091" t="s">
        <v>769</v>
      </c>
      <c r="J21" s="1091"/>
      <c r="K21" s="1091">
        <v>147</v>
      </c>
      <c r="L21" s="1091">
        <v>120</v>
      </c>
      <c r="M21" s="1091">
        <v>140</v>
      </c>
      <c r="N21" s="1091">
        <v>117</v>
      </c>
      <c r="O21" s="1091">
        <v>524</v>
      </c>
      <c r="P21" s="1091" t="s">
        <v>769</v>
      </c>
      <c r="Q21" s="1091"/>
      <c r="R21" s="1091">
        <v>125</v>
      </c>
      <c r="S21" s="1091">
        <v>101</v>
      </c>
      <c r="T21" s="1091">
        <v>132</v>
      </c>
      <c r="U21" s="1091">
        <v>118</v>
      </c>
      <c r="V21" s="1091">
        <v>476</v>
      </c>
      <c r="W21" s="1091" t="s">
        <v>769</v>
      </c>
    </row>
    <row r="22" spans="1:23" s="1087" customFormat="1" ht="12" customHeight="1">
      <c r="A22" s="1088"/>
      <c r="B22" s="1089">
        <v>19</v>
      </c>
      <c r="C22" s="1090" t="s">
        <v>781</v>
      </c>
      <c r="D22" s="1091">
        <v>4098</v>
      </c>
      <c r="E22" s="1091">
        <v>3277</v>
      </c>
      <c r="F22" s="1091">
        <v>3397</v>
      </c>
      <c r="G22" s="1091">
        <v>3486</v>
      </c>
      <c r="H22" s="1091">
        <v>14258</v>
      </c>
      <c r="I22" s="1091">
        <v>195226</v>
      </c>
      <c r="J22" s="1091"/>
      <c r="K22" s="1091">
        <v>2104</v>
      </c>
      <c r="L22" s="1091">
        <v>1663</v>
      </c>
      <c r="M22" s="1091">
        <v>1743</v>
      </c>
      <c r="N22" s="1091">
        <v>1638</v>
      </c>
      <c r="O22" s="1091">
        <v>7148</v>
      </c>
      <c r="P22" s="1091">
        <v>95811</v>
      </c>
      <c r="Q22" s="1091"/>
      <c r="R22" s="1091">
        <v>1994</v>
      </c>
      <c r="S22" s="1091">
        <v>1614</v>
      </c>
      <c r="T22" s="1091">
        <v>1654</v>
      </c>
      <c r="U22" s="1091">
        <v>1848</v>
      </c>
      <c r="V22" s="1091">
        <v>7110</v>
      </c>
      <c r="W22" s="1091">
        <v>99415</v>
      </c>
    </row>
    <row r="23" spans="1:23" s="1087" customFormat="1" ht="12" customHeight="1">
      <c r="A23" s="1088"/>
      <c r="B23" s="1089">
        <v>20</v>
      </c>
      <c r="C23" s="1090" t="s">
        <v>782</v>
      </c>
      <c r="D23" s="1091">
        <v>2060</v>
      </c>
      <c r="E23" s="1091">
        <v>1615</v>
      </c>
      <c r="F23" s="1091">
        <v>2042</v>
      </c>
      <c r="G23" s="1091">
        <v>1743</v>
      </c>
      <c r="H23" s="1091">
        <v>7460</v>
      </c>
      <c r="I23" s="1091">
        <v>9217</v>
      </c>
      <c r="J23" s="1091"/>
      <c r="K23" s="1091">
        <v>1050</v>
      </c>
      <c r="L23" s="1091">
        <v>847</v>
      </c>
      <c r="M23" s="1091">
        <v>998</v>
      </c>
      <c r="N23" s="1091">
        <v>863</v>
      </c>
      <c r="O23" s="1091">
        <v>3758</v>
      </c>
      <c r="P23" s="1091">
        <v>4705</v>
      </c>
      <c r="Q23" s="1091"/>
      <c r="R23" s="1091">
        <v>1010</v>
      </c>
      <c r="S23" s="1091">
        <v>768</v>
      </c>
      <c r="T23" s="1091">
        <v>1044</v>
      </c>
      <c r="U23" s="1091">
        <v>880</v>
      </c>
      <c r="V23" s="1091">
        <v>3702</v>
      </c>
      <c r="W23" s="1091">
        <v>4512</v>
      </c>
    </row>
    <row r="24" spans="1:23" s="1087" customFormat="1" ht="12" customHeight="1">
      <c r="A24" s="1088"/>
      <c r="B24" s="1089">
        <v>21</v>
      </c>
      <c r="C24" s="1090" t="s">
        <v>783</v>
      </c>
      <c r="D24" s="1091">
        <v>1391</v>
      </c>
      <c r="E24" s="1091">
        <v>1102</v>
      </c>
      <c r="F24" s="1091">
        <v>1478</v>
      </c>
      <c r="G24" s="1091">
        <v>1391</v>
      </c>
      <c r="H24" s="1091">
        <v>5362</v>
      </c>
      <c r="I24" s="1091" t="s">
        <v>769</v>
      </c>
      <c r="J24" s="1091"/>
      <c r="K24" s="1091">
        <v>742</v>
      </c>
      <c r="L24" s="1091">
        <v>595</v>
      </c>
      <c r="M24" s="1091">
        <v>726</v>
      </c>
      <c r="N24" s="1091">
        <v>679</v>
      </c>
      <c r="O24" s="1091">
        <v>2742</v>
      </c>
      <c r="P24" s="1091" t="s">
        <v>769</v>
      </c>
      <c r="Q24" s="1091"/>
      <c r="R24" s="1091">
        <v>649</v>
      </c>
      <c r="S24" s="1091">
        <v>507</v>
      </c>
      <c r="T24" s="1091">
        <v>752</v>
      </c>
      <c r="U24" s="1091">
        <v>712</v>
      </c>
      <c r="V24" s="1091">
        <v>2620</v>
      </c>
      <c r="W24" s="1091" t="s">
        <v>769</v>
      </c>
    </row>
    <row r="25" spans="1:23" s="1087" customFormat="1" ht="12" customHeight="1">
      <c r="A25" s="1088"/>
      <c r="B25" s="1089">
        <v>22</v>
      </c>
      <c r="C25" s="1090" t="s">
        <v>784</v>
      </c>
      <c r="D25" s="1091">
        <v>2235</v>
      </c>
      <c r="E25" s="1091">
        <v>1730</v>
      </c>
      <c r="F25" s="1091">
        <v>1862</v>
      </c>
      <c r="G25" s="1091">
        <v>2029</v>
      </c>
      <c r="H25" s="1091">
        <v>7856</v>
      </c>
      <c r="I25" s="1091">
        <v>8826</v>
      </c>
      <c r="J25" s="1091"/>
      <c r="K25" s="1091">
        <v>1143</v>
      </c>
      <c r="L25" s="1091">
        <v>871</v>
      </c>
      <c r="M25" s="1091">
        <v>892</v>
      </c>
      <c r="N25" s="1091">
        <v>986</v>
      </c>
      <c r="O25" s="1091">
        <v>3892</v>
      </c>
      <c r="P25" s="1091">
        <v>4801</v>
      </c>
      <c r="Q25" s="1091"/>
      <c r="R25" s="1091">
        <v>1092</v>
      </c>
      <c r="S25" s="1091">
        <v>859</v>
      </c>
      <c r="T25" s="1091">
        <v>970</v>
      </c>
      <c r="U25" s="1091">
        <v>1043</v>
      </c>
      <c r="V25" s="1091">
        <v>3964</v>
      </c>
      <c r="W25" s="1091">
        <v>4025</v>
      </c>
    </row>
    <row r="26" spans="1:23" s="1087" customFormat="1" ht="12" customHeight="1">
      <c r="A26" s="1088"/>
      <c r="B26" s="1089">
        <v>23</v>
      </c>
      <c r="C26" s="1090" t="s">
        <v>785</v>
      </c>
      <c r="D26" s="1091">
        <v>2241</v>
      </c>
      <c r="E26" s="1091">
        <v>1722</v>
      </c>
      <c r="F26" s="1091">
        <v>2013</v>
      </c>
      <c r="G26" s="1091">
        <v>2092</v>
      </c>
      <c r="H26" s="1091">
        <v>8068</v>
      </c>
      <c r="I26" s="1091" t="s">
        <v>769</v>
      </c>
      <c r="J26" s="1091"/>
      <c r="K26" s="1091">
        <v>1124</v>
      </c>
      <c r="L26" s="1091">
        <v>892</v>
      </c>
      <c r="M26" s="1091">
        <v>971</v>
      </c>
      <c r="N26" s="1091">
        <v>1049</v>
      </c>
      <c r="O26" s="1091">
        <v>4036</v>
      </c>
      <c r="P26" s="1091" t="s">
        <v>769</v>
      </c>
      <c r="Q26" s="1091"/>
      <c r="R26" s="1091">
        <v>1117</v>
      </c>
      <c r="S26" s="1091">
        <v>830</v>
      </c>
      <c r="T26" s="1091">
        <v>1042</v>
      </c>
      <c r="U26" s="1091">
        <v>1043</v>
      </c>
      <c r="V26" s="1091">
        <v>4032</v>
      </c>
      <c r="W26" s="1091" t="s">
        <v>769</v>
      </c>
    </row>
    <row r="27" spans="1:23" s="1087" customFormat="1" ht="12" customHeight="1">
      <c r="A27" s="1088"/>
      <c r="B27" s="1089">
        <v>24</v>
      </c>
      <c r="C27" s="1090" t="s">
        <v>786</v>
      </c>
      <c r="D27" s="1091">
        <v>652</v>
      </c>
      <c r="E27" s="1091">
        <v>564</v>
      </c>
      <c r="F27" s="1091">
        <v>745</v>
      </c>
      <c r="G27" s="1091">
        <v>530</v>
      </c>
      <c r="H27" s="1091">
        <v>2491</v>
      </c>
      <c r="I27" s="1091" t="s">
        <v>767</v>
      </c>
      <c r="J27" s="1091"/>
      <c r="K27" s="1091">
        <v>343</v>
      </c>
      <c r="L27" s="1091">
        <v>297</v>
      </c>
      <c r="M27" s="1091">
        <v>370</v>
      </c>
      <c r="N27" s="1091">
        <v>259</v>
      </c>
      <c r="O27" s="1091">
        <v>1269</v>
      </c>
      <c r="P27" s="1091" t="s">
        <v>767</v>
      </c>
      <c r="Q27" s="1091"/>
      <c r="R27" s="1091">
        <v>309</v>
      </c>
      <c r="S27" s="1091">
        <v>267</v>
      </c>
      <c r="T27" s="1091">
        <v>375</v>
      </c>
      <c r="U27" s="1091">
        <v>271</v>
      </c>
      <c r="V27" s="1091">
        <v>1222</v>
      </c>
      <c r="W27" s="1091" t="s">
        <v>767</v>
      </c>
    </row>
    <row r="28" spans="1:23" s="1087" customFormat="1" ht="12" customHeight="1">
      <c r="A28" s="1088"/>
      <c r="B28" s="1089">
        <v>25</v>
      </c>
      <c r="C28" s="1090" t="s">
        <v>787</v>
      </c>
      <c r="D28" s="1091">
        <v>466</v>
      </c>
      <c r="E28" s="1091">
        <v>387</v>
      </c>
      <c r="F28" s="1091">
        <v>391</v>
      </c>
      <c r="G28" s="1091">
        <v>344</v>
      </c>
      <c r="H28" s="1091">
        <v>1588</v>
      </c>
      <c r="I28" s="1091" t="s">
        <v>767</v>
      </c>
      <c r="J28" s="1091"/>
      <c r="K28" s="1091">
        <v>230</v>
      </c>
      <c r="L28" s="1091">
        <v>194</v>
      </c>
      <c r="M28" s="1091">
        <v>192</v>
      </c>
      <c r="N28" s="1091">
        <v>154</v>
      </c>
      <c r="O28" s="1091">
        <v>770</v>
      </c>
      <c r="P28" s="1091" t="s">
        <v>767</v>
      </c>
      <c r="Q28" s="1091"/>
      <c r="R28" s="1091">
        <v>236</v>
      </c>
      <c r="S28" s="1091">
        <v>193</v>
      </c>
      <c r="T28" s="1091">
        <v>199</v>
      </c>
      <c r="U28" s="1091">
        <v>190</v>
      </c>
      <c r="V28" s="1091">
        <v>818</v>
      </c>
      <c r="W28" s="1091" t="s">
        <v>767</v>
      </c>
    </row>
    <row r="29" spans="1:23" s="1087" customFormat="1" ht="12" customHeight="1">
      <c r="A29" s="1088"/>
      <c r="B29" s="1089">
        <v>26</v>
      </c>
      <c r="C29" s="1090" t="s">
        <v>788</v>
      </c>
      <c r="D29" s="1091">
        <v>61</v>
      </c>
      <c r="E29" s="1091">
        <v>87</v>
      </c>
      <c r="F29" s="1091">
        <v>101</v>
      </c>
      <c r="G29" s="1091">
        <v>138</v>
      </c>
      <c r="H29" s="1091">
        <v>387</v>
      </c>
      <c r="I29" s="1091" t="s">
        <v>763</v>
      </c>
      <c r="J29" s="1091"/>
      <c r="K29" s="1091">
        <v>36</v>
      </c>
      <c r="L29" s="1091">
        <v>49</v>
      </c>
      <c r="M29" s="1091">
        <v>46</v>
      </c>
      <c r="N29" s="1091">
        <v>59</v>
      </c>
      <c r="O29" s="1091">
        <v>190</v>
      </c>
      <c r="P29" s="1091" t="s">
        <v>763</v>
      </c>
      <c r="Q29" s="1091"/>
      <c r="R29" s="1091">
        <v>25</v>
      </c>
      <c r="S29" s="1091">
        <v>38</v>
      </c>
      <c r="T29" s="1091">
        <v>55</v>
      </c>
      <c r="U29" s="1091">
        <v>79</v>
      </c>
      <c r="V29" s="1091">
        <v>197</v>
      </c>
      <c r="W29" s="1091" t="s">
        <v>763</v>
      </c>
    </row>
    <row r="30" spans="1:23" s="1087" customFormat="1" ht="12" customHeight="1">
      <c r="A30" s="1088"/>
      <c r="B30" s="1089">
        <v>27</v>
      </c>
      <c r="C30" s="1090" t="s">
        <v>789</v>
      </c>
      <c r="D30" s="1091">
        <v>2583</v>
      </c>
      <c r="E30" s="1091">
        <v>1961</v>
      </c>
      <c r="F30" s="1091">
        <v>2521</v>
      </c>
      <c r="G30" s="1091">
        <v>2151</v>
      </c>
      <c r="H30" s="1091">
        <v>9216</v>
      </c>
      <c r="I30" s="1091" t="s">
        <v>790</v>
      </c>
      <c r="J30" s="1091"/>
      <c r="K30" s="1091">
        <v>1355</v>
      </c>
      <c r="L30" s="1091">
        <v>1026</v>
      </c>
      <c r="M30" s="1091">
        <v>1264</v>
      </c>
      <c r="N30" s="1091">
        <v>1096</v>
      </c>
      <c r="O30" s="1091">
        <v>4741</v>
      </c>
      <c r="P30" s="1091" t="s">
        <v>790</v>
      </c>
      <c r="Q30" s="1091"/>
      <c r="R30" s="1091">
        <v>1228</v>
      </c>
      <c r="S30" s="1091">
        <v>935</v>
      </c>
      <c r="T30" s="1091">
        <v>1257</v>
      </c>
      <c r="U30" s="1091">
        <v>1055</v>
      </c>
      <c r="V30" s="1091">
        <v>4475</v>
      </c>
      <c r="W30" s="1091" t="s">
        <v>790</v>
      </c>
    </row>
    <row r="31" spans="1:23" s="1087" customFormat="1" ht="12" customHeight="1">
      <c r="A31" s="1088"/>
      <c r="B31" s="1089">
        <v>28</v>
      </c>
      <c r="C31" s="1090" t="s">
        <v>791</v>
      </c>
      <c r="D31" s="1091">
        <v>1718</v>
      </c>
      <c r="E31" s="1091">
        <v>1397</v>
      </c>
      <c r="F31" s="1091">
        <v>1807</v>
      </c>
      <c r="G31" s="1091">
        <v>1241</v>
      </c>
      <c r="H31" s="1091">
        <v>6163</v>
      </c>
      <c r="I31" s="1091" t="s">
        <v>790</v>
      </c>
      <c r="J31" s="1091"/>
      <c r="K31" s="1091">
        <v>904</v>
      </c>
      <c r="L31" s="1091">
        <v>691</v>
      </c>
      <c r="M31" s="1091">
        <v>944</v>
      </c>
      <c r="N31" s="1091">
        <v>597</v>
      </c>
      <c r="O31" s="1091">
        <v>3136</v>
      </c>
      <c r="P31" s="1091" t="s">
        <v>790</v>
      </c>
      <c r="Q31" s="1091"/>
      <c r="R31" s="1091">
        <v>814</v>
      </c>
      <c r="S31" s="1091">
        <v>706</v>
      </c>
      <c r="T31" s="1091">
        <v>863</v>
      </c>
      <c r="U31" s="1091">
        <v>644</v>
      </c>
      <c r="V31" s="1091">
        <v>3027</v>
      </c>
      <c r="W31" s="1091" t="s">
        <v>790</v>
      </c>
    </row>
    <row r="32" spans="1:23" s="1087" customFormat="1" ht="12" customHeight="1">
      <c r="A32" s="1088"/>
      <c r="B32" s="1089">
        <v>29</v>
      </c>
      <c r="C32" s="1090" t="s">
        <v>792</v>
      </c>
      <c r="D32" s="1091">
        <v>1447</v>
      </c>
      <c r="E32" s="1091">
        <v>1013</v>
      </c>
      <c r="F32" s="1091">
        <v>1176</v>
      </c>
      <c r="G32" s="1091">
        <v>934</v>
      </c>
      <c r="H32" s="1091">
        <v>4570</v>
      </c>
      <c r="I32" s="1091" t="s">
        <v>790</v>
      </c>
      <c r="J32" s="1091"/>
      <c r="K32" s="1091">
        <v>750</v>
      </c>
      <c r="L32" s="1091">
        <v>525</v>
      </c>
      <c r="M32" s="1091">
        <v>613</v>
      </c>
      <c r="N32" s="1091">
        <v>476</v>
      </c>
      <c r="O32" s="1091">
        <v>2364</v>
      </c>
      <c r="P32" s="1091" t="s">
        <v>790</v>
      </c>
      <c r="Q32" s="1091"/>
      <c r="R32" s="1091">
        <v>697</v>
      </c>
      <c r="S32" s="1091">
        <v>488</v>
      </c>
      <c r="T32" s="1091">
        <v>563</v>
      </c>
      <c r="U32" s="1091">
        <v>458</v>
      </c>
      <c r="V32" s="1091">
        <v>2206</v>
      </c>
      <c r="W32" s="1091" t="s">
        <v>790</v>
      </c>
    </row>
    <row r="33" spans="1:23" s="1087" customFormat="1" ht="12" customHeight="1">
      <c r="A33" s="1088"/>
      <c r="B33" s="1089">
        <v>30</v>
      </c>
      <c r="C33" s="1090" t="s">
        <v>793</v>
      </c>
      <c r="D33" s="1091">
        <v>964</v>
      </c>
      <c r="E33" s="1091">
        <v>741</v>
      </c>
      <c r="F33" s="1091">
        <v>826</v>
      </c>
      <c r="G33" s="1091">
        <v>726</v>
      </c>
      <c r="H33" s="1091">
        <v>3257</v>
      </c>
      <c r="I33" s="1091" t="s">
        <v>790</v>
      </c>
      <c r="J33" s="1091"/>
      <c r="K33" s="1091">
        <v>504</v>
      </c>
      <c r="L33" s="1091">
        <v>414</v>
      </c>
      <c r="M33" s="1091">
        <v>408</v>
      </c>
      <c r="N33" s="1091">
        <v>368</v>
      </c>
      <c r="O33" s="1091">
        <v>1694</v>
      </c>
      <c r="P33" s="1091" t="s">
        <v>790</v>
      </c>
      <c r="Q33" s="1091"/>
      <c r="R33" s="1091">
        <v>460</v>
      </c>
      <c r="S33" s="1091">
        <v>327</v>
      </c>
      <c r="T33" s="1091">
        <v>418</v>
      </c>
      <c r="U33" s="1091">
        <v>358</v>
      </c>
      <c r="V33" s="1091">
        <v>1563</v>
      </c>
      <c r="W33" s="1091" t="s">
        <v>790</v>
      </c>
    </row>
    <row r="34" spans="1:23" s="1093" customFormat="1" ht="12" customHeight="1">
      <c r="A34" s="1088"/>
      <c r="B34" s="1089">
        <v>31</v>
      </c>
      <c r="C34" s="1090" t="s">
        <v>794</v>
      </c>
      <c r="D34" s="1091">
        <v>516</v>
      </c>
      <c r="E34" s="1091">
        <v>394</v>
      </c>
      <c r="F34" s="1091">
        <v>508</v>
      </c>
      <c r="G34" s="1091">
        <v>352</v>
      </c>
      <c r="H34" s="1091">
        <v>1770</v>
      </c>
      <c r="I34" s="1091">
        <v>783</v>
      </c>
      <c r="J34" s="1091"/>
      <c r="K34" s="1091">
        <v>269</v>
      </c>
      <c r="L34" s="1091">
        <v>213</v>
      </c>
      <c r="M34" s="1091">
        <v>277</v>
      </c>
      <c r="N34" s="1091">
        <v>178</v>
      </c>
      <c r="O34" s="1091">
        <v>937</v>
      </c>
      <c r="P34" s="1091">
        <v>403</v>
      </c>
      <c r="Q34" s="1091"/>
      <c r="R34" s="1091">
        <v>247</v>
      </c>
      <c r="S34" s="1091">
        <v>181</v>
      </c>
      <c r="T34" s="1091">
        <v>231</v>
      </c>
      <c r="U34" s="1091">
        <v>174</v>
      </c>
      <c r="V34" s="1091">
        <v>833</v>
      </c>
      <c r="W34" s="1091">
        <v>380</v>
      </c>
    </row>
    <row r="35" spans="1:23" s="1087" customFormat="1" ht="12" customHeight="1">
      <c r="A35" s="1088"/>
      <c r="B35" s="1089">
        <v>32</v>
      </c>
      <c r="C35" s="1090" t="s">
        <v>795</v>
      </c>
      <c r="D35" s="1091">
        <v>677</v>
      </c>
      <c r="E35" s="1091">
        <v>585</v>
      </c>
      <c r="F35" s="1091">
        <v>760</v>
      </c>
      <c r="G35" s="1091">
        <v>505</v>
      </c>
      <c r="H35" s="1091">
        <v>2527</v>
      </c>
      <c r="I35" s="1091" t="s">
        <v>767</v>
      </c>
      <c r="J35" s="1091"/>
      <c r="K35" s="1091">
        <v>359</v>
      </c>
      <c r="L35" s="1091">
        <v>309</v>
      </c>
      <c r="M35" s="1091">
        <v>369</v>
      </c>
      <c r="N35" s="1091">
        <v>229</v>
      </c>
      <c r="O35" s="1091">
        <v>1266</v>
      </c>
      <c r="P35" s="1091" t="s">
        <v>767</v>
      </c>
      <c r="Q35" s="1091"/>
      <c r="R35" s="1091">
        <v>318</v>
      </c>
      <c r="S35" s="1091">
        <v>276</v>
      </c>
      <c r="T35" s="1091">
        <v>391</v>
      </c>
      <c r="U35" s="1091">
        <v>276</v>
      </c>
      <c r="V35" s="1091">
        <v>1261</v>
      </c>
      <c r="W35" s="1091" t="s">
        <v>767</v>
      </c>
    </row>
    <row r="36" spans="1:23" s="1087" customFormat="1" ht="13.5" customHeight="1" thickBot="1">
      <c r="A36" s="1088"/>
      <c r="B36" s="1094">
        <v>33</v>
      </c>
      <c r="C36" s="1095" t="s">
        <v>796</v>
      </c>
      <c r="D36" s="1096">
        <v>206</v>
      </c>
      <c r="E36" s="1096">
        <v>203</v>
      </c>
      <c r="F36" s="1096">
        <v>253</v>
      </c>
      <c r="G36" s="1096">
        <v>230</v>
      </c>
      <c r="H36" s="1096">
        <v>892</v>
      </c>
      <c r="I36" s="1096">
        <v>6902</v>
      </c>
      <c r="J36" s="1096"/>
      <c r="K36" s="1096">
        <v>108</v>
      </c>
      <c r="L36" s="1096">
        <v>108</v>
      </c>
      <c r="M36" s="1096">
        <v>158</v>
      </c>
      <c r="N36" s="1096">
        <v>124</v>
      </c>
      <c r="O36" s="1096">
        <v>498</v>
      </c>
      <c r="P36" s="1096">
        <v>3545</v>
      </c>
      <c r="Q36" s="1096"/>
      <c r="R36" s="1096">
        <v>98</v>
      </c>
      <c r="S36" s="1096">
        <v>95</v>
      </c>
      <c r="T36" s="1096">
        <v>95</v>
      </c>
      <c r="U36" s="1096">
        <v>106</v>
      </c>
      <c r="V36" s="1096">
        <v>394</v>
      </c>
      <c r="W36" s="1096">
        <v>3357</v>
      </c>
    </row>
    <row r="37" spans="1:23" s="1093" customFormat="1" ht="15.75" customHeight="1" thickBot="1">
      <c r="A37" s="1088"/>
      <c r="B37" s="1097"/>
      <c r="C37" s="1098" t="s">
        <v>797</v>
      </c>
      <c r="D37" s="1099">
        <f aca="true" t="shared" si="0" ref="D37:I37">SUM(D4:D36)</f>
        <v>31020</v>
      </c>
      <c r="E37" s="1099">
        <f t="shared" si="0"/>
        <v>24727</v>
      </c>
      <c r="F37" s="1099">
        <f t="shared" si="0"/>
        <v>28964</v>
      </c>
      <c r="G37" s="1099">
        <f t="shared" si="0"/>
        <v>27037</v>
      </c>
      <c r="H37" s="1099">
        <f t="shared" si="0"/>
        <v>123370</v>
      </c>
      <c r="I37" s="1099">
        <f t="shared" si="0"/>
        <v>392135</v>
      </c>
      <c r="J37" s="1099"/>
      <c r="K37" s="1099">
        <f aca="true" t="shared" si="1" ref="K37:P37">SUM(K4:K36)</f>
        <v>16040</v>
      </c>
      <c r="L37" s="1099">
        <f t="shared" si="1"/>
        <v>12763</v>
      </c>
      <c r="M37" s="1099">
        <f t="shared" si="1"/>
        <v>14391</v>
      </c>
      <c r="N37" s="1099">
        <f t="shared" si="1"/>
        <v>13064</v>
      </c>
      <c r="O37" s="1099">
        <f t="shared" si="1"/>
        <v>56258</v>
      </c>
      <c r="P37" s="1099">
        <f t="shared" si="1"/>
        <v>160492</v>
      </c>
      <c r="Q37" s="1099"/>
      <c r="R37" s="1099">
        <f aca="true" t="shared" si="2" ref="R37:W37">SUM(R4:R36)</f>
        <v>14980</v>
      </c>
      <c r="S37" s="1099">
        <f t="shared" si="2"/>
        <v>11964</v>
      </c>
      <c r="T37" s="1099">
        <f t="shared" si="2"/>
        <v>14573</v>
      </c>
      <c r="U37" s="1099">
        <f t="shared" si="2"/>
        <v>13973</v>
      </c>
      <c r="V37" s="1099">
        <f t="shared" si="2"/>
        <v>55490</v>
      </c>
      <c r="W37" s="1099">
        <f t="shared" si="2"/>
        <v>172518</v>
      </c>
    </row>
    <row r="38" spans="1:23" s="1093" customFormat="1" ht="12" customHeight="1">
      <c r="A38" s="1088"/>
      <c r="B38" s="1100">
        <v>34</v>
      </c>
      <c r="C38" s="1101" t="s">
        <v>798</v>
      </c>
      <c r="D38" s="1102">
        <v>1831</v>
      </c>
      <c r="E38" s="1102">
        <v>2072</v>
      </c>
      <c r="F38" s="1102">
        <v>5422</v>
      </c>
      <c r="G38" s="1102">
        <v>6420</v>
      </c>
      <c r="H38" s="1102">
        <v>15745</v>
      </c>
      <c r="I38" s="1102">
        <v>187166</v>
      </c>
      <c r="J38" s="1102"/>
      <c r="K38" s="1102">
        <v>522</v>
      </c>
      <c r="L38" s="1102">
        <v>600</v>
      </c>
      <c r="M38" s="1102">
        <v>2079</v>
      </c>
      <c r="N38" s="1102">
        <v>2710</v>
      </c>
      <c r="O38" s="1102">
        <v>5911</v>
      </c>
      <c r="P38" s="1102">
        <v>68080</v>
      </c>
      <c r="Q38" s="1102"/>
      <c r="R38" s="1102">
        <v>1309</v>
      </c>
      <c r="S38" s="1102">
        <v>1472</v>
      </c>
      <c r="T38" s="1102">
        <v>3343</v>
      </c>
      <c r="U38" s="1102">
        <v>3710</v>
      </c>
      <c r="V38" s="1102">
        <v>9834</v>
      </c>
      <c r="W38" s="1102">
        <v>119086</v>
      </c>
    </row>
    <row r="39" spans="1:23" s="1093" customFormat="1" ht="12" customHeight="1" thickBot="1">
      <c r="A39" s="1088"/>
      <c r="B39" s="1103">
        <v>35</v>
      </c>
      <c r="C39" s="1104" t="s">
        <v>30</v>
      </c>
      <c r="D39" s="1105">
        <v>12848</v>
      </c>
      <c r="E39" s="1105">
        <v>9770</v>
      </c>
      <c r="F39" s="1105">
        <v>10665</v>
      </c>
      <c r="G39" s="1105">
        <v>9645</v>
      </c>
      <c r="H39" s="1105">
        <v>42928</v>
      </c>
      <c r="I39" s="1105">
        <v>422252</v>
      </c>
      <c r="J39" s="1105"/>
      <c r="K39" s="1105">
        <v>6656</v>
      </c>
      <c r="L39" s="1105">
        <v>5080</v>
      </c>
      <c r="M39" s="1105">
        <v>5313</v>
      </c>
      <c r="N39" s="1105">
        <v>4680</v>
      </c>
      <c r="O39" s="1105">
        <v>21729</v>
      </c>
      <c r="P39" s="1105">
        <v>202506</v>
      </c>
      <c r="Q39" s="1105"/>
      <c r="R39" s="1105">
        <v>6192</v>
      </c>
      <c r="S39" s="1105">
        <v>4690</v>
      </c>
      <c r="T39" s="1105">
        <v>5352</v>
      </c>
      <c r="U39" s="1105">
        <v>4965</v>
      </c>
      <c r="V39" s="1105">
        <v>21199</v>
      </c>
      <c r="W39" s="1105">
        <v>219746</v>
      </c>
    </row>
    <row r="40" spans="1:23" s="1093" customFormat="1" ht="20.25" customHeight="1" thickBot="1" thickTop="1">
      <c r="A40" s="1088"/>
      <c r="B40" s="1106"/>
      <c r="C40" s="1106" t="s">
        <v>799</v>
      </c>
      <c r="D40" s="1107">
        <f aca="true" t="shared" si="3" ref="D40:I40">D37+D38+D39</f>
        <v>45699</v>
      </c>
      <c r="E40" s="1107">
        <f t="shared" si="3"/>
        <v>36569</v>
      </c>
      <c r="F40" s="1107">
        <f t="shared" si="3"/>
        <v>45051</v>
      </c>
      <c r="G40" s="1107">
        <f t="shared" si="3"/>
        <v>43102</v>
      </c>
      <c r="H40" s="1107">
        <f t="shared" si="3"/>
        <v>182043</v>
      </c>
      <c r="I40" s="1107">
        <f t="shared" si="3"/>
        <v>1001553</v>
      </c>
      <c r="J40" s="1107"/>
      <c r="K40" s="1107">
        <f aca="true" t="shared" si="4" ref="K40:P40">K37+K38+K39</f>
        <v>23218</v>
      </c>
      <c r="L40" s="1107">
        <f t="shared" si="4"/>
        <v>18443</v>
      </c>
      <c r="M40" s="1107">
        <f t="shared" si="4"/>
        <v>21783</v>
      </c>
      <c r="N40" s="1107">
        <f t="shared" si="4"/>
        <v>20454</v>
      </c>
      <c r="O40" s="1107">
        <f t="shared" si="4"/>
        <v>83898</v>
      </c>
      <c r="P40" s="1107">
        <f t="shared" si="4"/>
        <v>431078</v>
      </c>
      <c r="Q40" s="1107"/>
      <c r="R40" s="1107">
        <f aca="true" t="shared" si="5" ref="R40:W40">R37+R38+R39</f>
        <v>22481</v>
      </c>
      <c r="S40" s="1107">
        <f t="shared" si="5"/>
        <v>18126</v>
      </c>
      <c r="T40" s="1107">
        <f t="shared" si="5"/>
        <v>23268</v>
      </c>
      <c r="U40" s="1107">
        <f t="shared" si="5"/>
        <v>22648</v>
      </c>
      <c r="V40" s="1107">
        <f t="shared" si="5"/>
        <v>86523</v>
      </c>
      <c r="W40" s="1107">
        <f t="shared" si="5"/>
        <v>511350</v>
      </c>
    </row>
    <row r="41" spans="2:23" s="1108" customFormat="1" ht="11.25">
      <c r="B41" s="1108" t="s">
        <v>800</v>
      </c>
      <c r="D41" s="1109"/>
      <c r="E41" s="1109"/>
      <c r="F41" s="1109"/>
      <c r="G41" s="1109"/>
      <c r="H41" s="1109"/>
      <c r="I41" s="1109"/>
      <c r="J41" s="1109"/>
      <c r="K41" s="1110"/>
      <c r="L41" s="1110"/>
      <c r="M41" s="1110"/>
      <c r="N41" s="1110"/>
      <c r="O41" s="1110"/>
      <c r="P41" s="1110"/>
      <c r="Q41" s="1110"/>
      <c r="R41" s="1109"/>
      <c r="S41" s="1109"/>
      <c r="T41" s="1109"/>
      <c r="U41" s="1109"/>
      <c r="V41" s="1109"/>
      <c r="W41" s="1109"/>
    </row>
    <row r="42" spans="2:23" s="1108" customFormat="1" ht="11.25">
      <c r="B42" s="1108" t="s">
        <v>801</v>
      </c>
      <c r="D42" s="1111"/>
      <c r="E42" s="1111"/>
      <c r="F42" s="1111"/>
      <c r="G42" s="1111"/>
      <c r="H42" s="1111"/>
      <c r="I42" s="1111"/>
      <c r="J42" s="1111"/>
      <c r="K42" s="1110"/>
      <c r="L42" s="1110"/>
      <c r="M42" s="1110"/>
      <c r="N42" s="1110"/>
      <c r="O42" s="1110"/>
      <c r="P42" s="1110"/>
      <c r="Q42" s="1110"/>
      <c r="R42" s="1111"/>
      <c r="S42" s="1111"/>
      <c r="T42" s="1111"/>
      <c r="U42" s="1111"/>
      <c r="V42" s="1111"/>
      <c r="W42" s="1111"/>
    </row>
  </sheetData>
  <sheetProtection selectLockedCells="1" selectUn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&amp;L歯周疾患検診結果詳細</oddHead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00253472</cp:lastModifiedBy>
  <cp:lastPrinted>2015-07-01T02:51:50Z</cp:lastPrinted>
  <dcterms:created xsi:type="dcterms:W3CDTF">1997-01-08T22:48:59Z</dcterms:created>
  <dcterms:modified xsi:type="dcterms:W3CDTF">2015-07-01T02:52:04Z</dcterms:modified>
  <cp:category/>
  <cp:version/>
  <cp:contentType/>
  <cp:contentStatus/>
</cp:coreProperties>
</file>