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150" windowWidth="10245" windowHeight="8145" tabRatio="711" activeTab="0"/>
  </bookViews>
  <sheets>
    <sheet name="表紙" sheetId="1" r:id="rId1"/>
    <sheet name="1.6歳" sheetId="2" r:id="rId2"/>
    <sheet name="3歳（その1）" sheetId="3" r:id="rId3"/>
    <sheet name="3歳（その2)" sheetId="4" r:id="rId4"/>
    <sheet name="参考_年次推移" sheetId="5" r:id="rId5"/>
    <sheet name="参考_過去３年間" sheetId="6" r:id="rId6"/>
  </sheets>
  <definedNames>
    <definedName name="_xlnm.Print_Area" localSheetId="1">'1.6歳'!$B$1:$AJ$52</definedName>
    <definedName name="_xlnm.Print_Area" localSheetId="2">'3歳（その1）'!$B$1:$AI$52</definedName>
    <definedName name="_xlnm.Print_Area" localSheetId="3">'3歳（その2)'!$B$1:$AX$52</definedName>
    <definedName name="_xlnm.Print_Area" localSheetId="5">'参考_過去３年間'!$A$1:$M$45</definedName>
    <definedName name="_xlnm.Print_Area" localSheetId="4">'参考_年次推移'!$A$1:$AJ$56</definedName>
    <definedName name="_xlnm.Print_Area" localSheetId="0">'表紙'!$A$1:$H$42</definedName>
    <definedName name="_xlnm.Print_Titles" localSheetId="1">'1.6歳'!$B:$D</definedName>
    <definedName name="_xlnm.Print_Titles" localSheetId="2">'3歳（その1）'!$B:$D</definedName>
    <definedName name="_xlnm.Print_Titles" localSheetId="3">'3歳（その2)'!$B:$D</definedName>
  </definedNames>
  <calcPr fullCalcOnLoad="1"/>
</workbook>
</file>

<file path=xl/sharedStrings.xml><?xml version="1.0" encoding="utf-8"?>
<sst xmlns="http://schemas.openxmlformats.org/spreadsheetml/2006/main" count="642" uniqueCount="216">
  <si>
    <t>受診率</t>
  </si>
  <si>
    <t>御前崎市</t>
  </si>
  <si>
    <t>磐田市</t>
  </si>
  <si>
    <t>掛川市</t>
  </si>
  <si>
    <t>袋井市</t>
  </si>
  <si>
    <t>湖西市</t>
  </si>
  <si>
    <t>森町</t>
  </si>
  <si>
    <t>処置歯</t>
  </si>
  <si>
    <t>未処置歯</t>
  </si>
  <si>
    <t>C型</t>
  </si>
  <si>
    <t>B型</t>
  </si>
  <si>
    <t>A型</t>
  </si>
  <si>
    <t>Ｏ型</t>
  </si>
  <si>
    <t>受診者数</t>
  </si>
  <si>
    <t>対象者数</t>
  </si>
  <si>
    <t>菊川市</t>
  </si>
  <si>
    <t>割合</t>
  </si>
  <si>
    <t>下田市</t>
  </si>
  <si>
    <t>東伊豆町</t>
  </si>
  <si>
    <t>河津町</t>
  </si>
  <si>
    <t>南伊豆町</t>
  </si>
  <si>
    <t>西伊豆町</t>
  </si>
  <si>
    <t>熱海市</t>
  </si>
  <si>
    <t>伊東市</t>
  </si>
  <si>
    <t>沼津市</t>
  </si>
  <si>
    <t>三島市</t>
  </si>
  <si>
    <t>裾野市</t>
  </si>
  <si>
    <t>伊豆の国市</t>
  </si>
  <si>
    <t>函南町</t>
  </si>
  <si>
    <t>清水町</t>
  </si>
  <si>
    <t>長泉町</t>
  </si>
  <si>
    <t>御殿場市</t>
  </si>
  <si>
    <t>小山町</t>
  </si>
  <si>
    <t>富士市</t>
  </si>
  <si>
    <t>富士宮市</t>
  </si>
  <si>
    <t>静岡市</t>
  </si>
  <si>
    <t>松崎町</t>
  </si>
  <si>
    <t>伊豆市</t>
  </si>
  <si>
    <t>静岡県</t>
  </si>
  <si>
    <t>浜松市</t>
  </si>
  <si>
    <t>川根本町</t>
  </si>
  <si>
    <t>吉田町</t>
  </si>
  <si>
    <t>牧之原市</t>
  </si>
  <si>
    <t>島田市</t>
  </si>
  <si>
    <t>藤枝市</t>
  </si>
  <si>
    <t>　　1歳６か月児</t>
  </si>
  <si>
    <t>　　 ３   歳   児</t>
  </si>
  <si>
    <t>焼津市</t>
  </si>
  <si>
    <t>人数</t>
  </si>
  <si>
    <t>1本</t>
  </si>
  <si>
    <t>2本</t>
  </si>
  <si>
    <t>3本</t>
  </si>
  <si>
    <t>4本</t>
  </si>
  <si>
    <t>5本</t>
  </si>
  <si>
    <t>6本</t>
  </si>
  <si>
    <t>7本</t>
  </si>
  <si>
    <t>8本</t>
  </si>
  <si>
    <t>9本</t>
  </si>
  <si>
    <t>10本</t>
  </si>
  <si>
    <t>11本</t>
  </si>
  <si>
    <t>12本</t>
  </si>
  <si>
    <t>13本</t>
  </si>
  <si>
    <t>14本</t>
  </si>
  <si>
    <t>15本</t>
  </si>
  <si>
    <t>16本</t>
  </si>
  <si>
    <t>17本</t>
  </si>
  <si>
    <t>18本</t>
  </si>
  <si>
    <t>19本</t>
  </si>
  <si>
    <t>20本</t>
  </si>
  <si>
    <t>5本以上</t>
  </si>
  <si>
    <t>9本以上</t>
  </si>
  <si>
    <t>年度</t>
  </si>
  <si>
    <t>H23</t>
  </si>
  <si>
    <t>静岡県　　健康福祉部　医療健康局健康増進課</t>
  </si>
  <si>
    <t>賀茂</t>
  </si>
  <si>
    <t>熱海</t>
  </si>
  <si>
    <t>御殿場</t>
  </si>
  <si>
    <t>富士</t>
  </si>
  <si>
    <t>東部</t>
  </si>
  <si>
    <t>西部</t>
  </si>
  <si>
    <t>不正咬合
（要注意）</t>
  </si>
  <si>
    <r>
      <t>その他の異常
（</t>
    </r>
    <r>
      <rPr>
        <sz val="11"/>
        <rFont val="ＭＳ Ｐ明朝"/>
        <family val="1"/>
      </rPr>
      <t>あり）</t>
    </r>
  </si>
  <si>
    <r>
      <t>Ｏ</t>
    </r>
    <r>
      <rPr>
        <sz val="8"/>
        <rFont val="ＭＳ Ｐ明朝"/>
        <family val="1"/>
      </rPr>
      <t>1</t>
    </r>
    <r>
      <rPr>
        <sz val="11"/>
        <rFont val="ＭＳ Ｐ明朝"/>
        <family val="1"/>
      </rPr>
      <t>型</t>
    </r>
  </si>
  <si>
    <r>
      <t>Ｏ</t>
    </r>
    <r>
      <rPr>
        <sz val="8"/>
        <rFont val="ＭＳ Ｐ明朝"/>
        <family val="1"/>
      </rPr>
      <t>2</t>
    </r>
    <r>
      <rPr>
        <sz val="11"/>
        <rFont val="ＭＳ Ｐ明朝"/>
        <family val="1"/>
      </rPr>
      <t>型</t>
    </r>
  </si>
  <si>
    <t>きれい</t>
  </si>
  <si>
    <t>1.5-1.7</t>
  </si>
  <si>
    <t>1.6-1.7</t>
  </si>
  <si>
    <t>1.6-1.7</t>
  </si>
  <si>
    <t>1.6-2.0</t>
  </si>
  <si>
    <t>1.6-1.8</t>
  </si>
  <si>
    <t>1.6-1.11</t>
  </si>
  <si>
    <t>1.5-1.7</t>
  </si>
  <si>
    <t>1.7-1.11</t>
  </si>
  <si>
    <t>1.6-1.11</t>
  </si>
  <si>
    <t>1.7-1.11</t>
  </si>
  <si>
    <t>1.6-1.11</t>
  </si>
  <si>
    <t>1.6-1.7</t>
  </si>
  <si>
    <t>1.6-2.0</t>
  </si>
  <si>
    <t>1.6-1.11</t>
  </si>
  <si>
    <t>1.6-1.7</t>
  </si>
  <si>
    <t>1.6-1.7</t>
  </si>
  <si>
    <t>1.6-1.8</t>
  </si>
  <si>
    <t>1.7-1.11</t>
  </si>
  <si>
    <t>1.6-1.7</t>
  </si>
  <si>
    <t>1.6-2.0</t>
  </si>
  <si>
    <t>1.6-1.11</t>
  </si>
  <si>
    <t>1.6-1.8</t>
  </si>
  <si>
    <t>1.6-1.11</t>
  </si>
  <si>
    <t>1.7-2.1</t>
  </si>
  <si>
    <t>1.6-1.11</t>
  </si>
  <si>
    <t>1.7-1.11</t>
  </si>
  <si>
    <t>1.6-1.11</t>
  </si>
  <si>
    <t>1.6-1.11</t>
  </si>
  <si>
    <t>1.6-1.8</t>
  </si>
  <si>
    <t>1.6-1.8</t>
  </si>
  <si>
    <t>むし歯のない者の数</t>
  </si>
  <si>
    <t>むし歯のある者の数</t>
  </si>
  <si>
    <t>むし歯のある者の割合</t>
  </si>
  <si>
    <t>一人平均のむし歯の数</t>
  </si>
  <si>
    <t>むし歯の数の計</t>
  </si>
  <si>
    <t>歯の汚れ(人数）</t>
  </si>
  <si>
    <t>歯の汚れ(割合）</t>
  </si>
  <si>
    <t>市町名等</t>
  </si>
  <si>
    <r>
      <t>合計</t>
    </r>
    <r>
      <rPr>
        <sz val="9"/>
        <rFont val="ＭＳ Ｐ明朝"/>
        <family val="1"/>
      </rPr>
      <t>（政令指定都市を除く）</t>
    </r>
  </si>
  <si>
    <t>健康福祉センター別集計（再掲）</t>
  </si>
  <si>
    <t>１歳６か月児健康診査結果〔歯科〕　(平成25年度)</t>
  </si>
  <si>
    <t>―</t>
  </si>
  <si>
    <r>
      <t>C</t>
    </r>
    <r>
      <rPr>
        <sz val="8"/>
        <rFont val="ＭＳ Ｐ明朝"/>
        <family val="1"/>
      </rPr>
      <t>1</t>
    </r>
    <r>
      <rPr>
        <sz val="11"/>
        <rFont val="ＭＳ Ｐ明朝"/>
        <family val="1"/>
      </rPr>
      <t>型</t>
    </r>
  </si>
  <si>
    <r>
      <t>C</t>
    </r>
    <r>
      <rPr>
        <sz val="8"/>
        <rFont val="ＭＳ Ｐ明朝"/>
        <family val="1"/>
      </rPr>
      <t>2</t>
    </r>
    <r>
      <rPr>
        <sz val="11"/>
        <rFont val="ＭＳ Ｐ明朝"/>
        <family val="1"/>
      </rPr>
      <t>型</t>
    </r>
  </si>
  <si>
    <t>0本</t>
  </si>
  <si>
    <t>5本
以上</t>
  </si>
  <si>
    <t>9本
以上</t>
  </si>
  <si>
    <t>再掲</t>
  </si>
  <si>
    <t>受診
者数
(人)</t>
  </si>
  <si>
    <t>むし歯数ごとの人数（人）</t>
  </si>
  <si>
    <t>むし歯数ごとの割合 （％）</t>
  </si>
  <si>
    <t>H1</t>
  </si>
  <si>
    <t>H2</t>
  </si>
  <si>
    <r>
      <t>H3</t>
    </r>
  </si>
  <si>
    <r>
      <t>H4</t>
    </r>
  </si>
  <si>
    <r>
      <t>H5</t>
    </r>
  </si>
  <si>
    <r>
      <t>H6</t>
    </r>
  </si>
  <si>
    <r>
      <t>H7</t>
    </r>
  </si>
  <si>
    <r>
      <t>H8</t>
    </r>
  </si>
  <si>
    <r>
      <t>H9</t>
    </r>
  </si>
  <si>
    <r>
      <t>H10</t>
    </r>
  </si>
  <si>
    <r>
      <t>H11</t>
    </r>
  </si>
  <si>
    <r>
      <t>H12</t>
    </r>
  </si>
  <si>
    <r>
      <t>H13</t>
    </r>
  </si>
  <si>
    <r>
      <t>H14</t>
    </r>
  </si>
  <si>
    <r>
      <t>H15</t>
    </r>
  </si>
  <si>
    <r>
      <t>H16</t>
    </r>
  </si>
  <si>
    <r>
      <t>H17</t>
    </r>
  </si>
  <si>
    <r>
      <t>H18</t>
    </r>
  </si>
  <si>
    <r>
      <t>H19</t>
    </r>
  </si>
  <si>
    <r>
      <t>H20</t>
    </r>
  </si>
  <si>
    <r>
      <t>H21</t>
    </r>
  </si>
  <si>
    <t>H22</t>
  </si>
  <si>
    <t>H24</t>
  </si>
  <si>
    <t>H25</t>
  </si>
  <si>
    <t>受診率</t>
  </si>
  <si>
    <t>有病者率</t>
  </si>
  <si>
    <t>う歯数</t>
  </si>
  <si>
    <t>(%)</t>
  </si>
  <si>
    <t>３歳児健康診査〔歯科〕　受診率の年次推移</t>
  </si>
  <si>
    <t>１歳６か月児健康診査〔歯科〕　受診率の年次推移</t>
  </si>
  <si>
    <t>(本)</t>
  </si>
  <si>
    <t>不詳</t>
  </si>
  <si>
    <t>中部</t>
  </si>
  <si>
    <t>賀　茂</t>
  </si>
  <si>
    <t>熱　海</t>
  </si>
  <si>
    <t>東　部</t>
  </si>
  <si>
    <t>富　士</t>
  </si>
  <si>
    <t>中　部</t>
  </si>
  <si>
    <t>西　部</t>
  </si>
  <si>
    <t>健康福祉
センター</t>
  </si>
  <si>
    <t>年間の
健診回数</t>
  </si>
  <si>
    <t>健診時の
月齢</t>
  </si>
  <si>
    <t>―</t>
  </si>
  <si>
    <t>軟組識疾患
（あり）</t>
  </si>
  <si>
    <t>2.11-3.1</t>
  </si>
  <si>
    <t>3.1-3.2</t>
  </si>
  <si>
    <t>3.0-3.1</t>
  </si>
  <si>
    <t>3.0-4.0</t>
  </si>
  <si>
    <t>3.0-3.2</t>
  </si>
  <si>
    <t>3.0-3.11</t>
  </si>
  <si>
    <t>3.1-3.11</t>
  </si>
  <si>
    <t>3.0-3.7</t>
  </si>
  <si>
    <t>3.2-3.11</t>
  </si>
  <si>
    <t>3.3-3.11</t>
  </si>
  <si>
    <t>―</t>
  </si>
  <si>
    <t>３歳児健康診査結果〔歯科〕 （平成25年度） その２　　　</t>
  </si>
  <si>
    <t>3歳児健康診査結果〔歯科〕　（平成25年度)　その１</t>
  </si>
  <si>
    <t>健康診査結果〔歯科〕の概要</t>
  </si>
  <si>
    <t>少ない</t>
  </si>
  <si>
    <t>多い</t>
  </si>
  <si>
    <t>※　本書は、こども家庭課から提供された県内市町の結果、及び静岡市、浜松市から提供された結果をとりまとめたものである。</t>
  </si>
  <si>
    <t>３歳（H23-25平均）</t>
  </si>
  <si>
    <t>平均</t>
  </si>
  <si>
    <t>浜松市</t>
  </si>
  <si>
    <t>23年度</t>
  </si>
  <si>
    <t>24年度</t>
  </si>
  <si>
    <t>25年度</t>
  </si>
  <si>
    <t>(%)</t>
  </si>
  <si>
    <t>むし歯を持つ者の割合</t>
  </si>
  <si>
    <t>※　本書において「むし歯」という表現には、未処置歯と処置歯が含まれる。</t>
  </si>
  <si>
    <t>参 考</t>
  </si>
  <si>
    <t>１．１歳６か月児健康診査結果の年次推移</t>
  </si>
  <si>
    <t>２．３歳児健康診査結果の年次推移</t>
  </si>
  <si>
    <t>１歳６か月児健康診査　むし歯を持つ者の割合の年次推移</t>
  </si>
  <si>
    <t>３歳児健康診査　むし歯を持つ者の割合の年次推移</t>
  </si>
  <si>
    <t>３歳児健康診査　一人平均むし歯数の年次推移</t>
  </si>
  <si>
    <t>３歳児健康診査　むし歯を5本以上及び9本以上持つ者の割合の年次推移</t>
  </si>
  <si>
    <t>３．３歳児健康診査結果の過去３年間の値（平成23～25年度）</t>
  </si>
  <si>
    <t>むし歯を持つ者の割合（３歳児健康診査、H23～25年度の平均値）</t>
  </si>
  <si>
    <t>平成 ２５年度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</si>
</sst>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;_ "/>
    <numFmt numFmtId="179" formatCode="0.00;_ "/>
    <numFmt numFmtId="180" formatCode="0_);[Red]\(0\)"/>
    <numFmt numFmtId="181" formatCode="0.0%"/>
    <numFmt numFmtId="182" formatCode="#,###\ &quot;人&quot;;[Red]\-#,###"/>
    <numFmt numFmtId="183" formatCode="#,###\ &quot;人&quot;;\-#,###\ &quot;人&quot;;&quot;-  &quot;"/>
    <numFmt numFmtId="184" formatCode="0.00%;\-0.00%;&quot;-  &quot;\ "/>
    <numFmt numFmtId="185" formatCode="#,##0&quot; 本&quot;;;&quot;- &quot;"/>
    <numFmt numFmtId="186" formatCode="0.00&quot; 本&quot;;;&quot;- &quot;"/>
    <numFmt numFmtId="187" formatCode="0.0%;\-0.0%;&quot;-  &quot;\ "/>
    <numFmt numFmtId="188" formatCode="#,###;;&quot;- &quot;"/>
    <numFmt numFmtId="189" formatCode="0.0%;\-0.0%;0.0%\ "/>
    <numFmt numFmtId="190" formatCode="0.0;;&quot;- &quot;"/>
    <numFmt numFmtId="191" formatCode="0.0%;\-0.0%;&quot;-  &quot;"/>
    <numFmt numFmtId="192" formatCode="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22"/>
      <name val="ＭＳ Ｐゴシック"/>
      <family val="3"/>
    </font>
    <font>
      <sz val="18"/>
      <name val="ＭＳ Ｐ明朝"/>
      <family val="1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20"/>
      <name val="ＭＳ Ｐ明朝"/>
      <family val="1"/>
    </font>
    <font>
      <sz val="14"/>
      <color indexed="8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Ｐ明朝"/>
      <family val="1"/>
    </font>
    <font>
      <sz val="9.5"/>
      <name val="ＭＳ Ｐゴシック"/>
      <family val="3"/>
    </font>
    <font>
      <sz val="12"/>
      <name val="ＭＳ Ｐゴシック"/>
      <family val="3"/>
    </font>
    <font>
      <sz val="1.25"/>
      <name val="ＭＳ Ｐゴシック"/>
      <family val="3"/>
    </font>
    <font>
      <sz val="5.7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4" borderId="0" applyNumberFormat="0" applyBorder="0" applyAlignment="0" applyProtection="0"/>
  </cellStyleXfs>
  <cellXfs count="5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right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0" fillId="0" borderId="0" xfId="48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 quotePrefix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right" vertical="center"/>
    </xf>
    <xf numFmtId="176" fontId="7" fillId="0" borderId="0" xfId="48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84" fontId="7" fillId="0" borderId="0" xfId="48" applyNumberFormat="1" applyFont="1" applyFill="1" applyBorder="1" applyAlignment="1">
      <alignment horizontal="right" vertical="center"/>
    </xf>
    <xf numFmtId="182" fontId="7" fillId="0" borderId="10" xfId="48" applyNumberFormat="1" applyFont="1" applyFill="1" applyBorder="1" applyAlignment="1">
      <alignment horizontal="right" vertical="center"/>
    </xf>
    <xf numFmtId="182" fontId="7" fillId="0" borderId="11" xfId="48" applyNumberFormat="1" applyFont="1" applyFill="1" applyBorder="1" applyAlignment="1">
      <alignment horizontal="right" vertical="center"/>
    </xf>
    <xf numFmtId="183" fontId="7" fillId="0" borderId="10" xfId="48" applyNumberFormat="1" applyFont="1" applyFill="1" applyBorder="1" applyAlignment="1">
      <alignment horizontal="right" vertical="center"/>
    </xf>
    <xf numFmtId="183" fontId="7" fillId="0" borderId="12" xfId="48" applyNumberFormat="1" applyFont="1" applyFill="1" applyBorder="1" applyAlignment="1">
      <alignment horizontal="right" vertical="center"/>
    </xf>
    <xf numFmtId="182" fontId="7" fillId="0" borderId="13" xfId="48" applyNumberFormat="1" applyFont="1" applyFill="1" applyBorder="1" applyAlignment="1">
      <alignment horizontal="right" vertical="center"/>
    </xf>
    <xf numFmtId="183" fontId="7" fillId="0" borderId="13" xfId="48" applyNumberFormat="1" applyFont="1" applyFill="1" applyBorder="1" applyAlignment="1">
      <alignment horizontal="right" vertical="center"/>
    </xf>
    <xf numFmtId="183" fontId="7" fillId="0" borderId="14" xfId="48" applyNumberFormat="1" applyFont="1" applyFill="1" applyBorder="1" applyAlignment="1">
      <alignment horizontal="right" vertical="center"/>
    </xf>
    <xf numFmtId="182" fontId="7" fillId="0" borderId="15" xfId="48" applyNumberFormat="1" applyFont="1" applyFill="1" applyBorder="1" applyAlignment="1">
      <alignment horizontal="right" vertical="center"/>
    </xf>
    <xf numFmtId="183" fontId="7" fillId="0" borderId="15" xfId="48" applyNumberFormat="1" applyFont="1" applyFill="1" applyBorder="1" applyAlignment="1">
      <alignment horizontal="right" vertical="center"/>
    </xf>
    <xf numFmtId="183" fontId="7" fillId="0" borderId="16" xfId="48" applyNumberFormat="1" applyFont="1" applyFill="1" applyBorder="1" applyAlignment="1">
      <alignment horizontal="right" vertical="center"/>
    </xf>
    <xf numFmtId="185" fontId="7" fillId="0" borderId="17" xfId="48" applyNumberFormat="1" applyFont="1" applyFill="1" applyBorder="1" applyAlignment="1">
      <alignment horizontal="right" vertical="center"/>
    </xf>
    <xf numFmtId="183" fontId="7" fillId="0" borderId="11" xfId="48" applyNumberFormat="1" applyFont="1" applyFill="1" applyBorder="1" applyAlignment="1">
      <alignment horizontal="right" vertical="center"/>
    </xf>
    <xf numFmtId="183" fontId="7" fillId="0" borderId="18" xfId="48" applyNumberFormat="1" applyFont="1" applyFill="1" applyBorder="1" applyAlignment="1">
      <alignment horizontal="right" vertical="center"/>
    </xf>
    <xf numFmtId="182" fontId="7" fillId="0" borderId="19" xfId="48" applyNumberFormat="1" applyFont="1" applyFill="1" applyBorder="1" applyAlignment="1">
      <alignment horizontal="right" vertical="center"/>
    </xf>
    <xf numFmtId="185" fontId="7" fillId="0" borderId="20" xfId="48" applyNumberFormat="1" applyFont="1" applyFill="1" applyBorder="1" applyAlignment="1">
      <alignment horizontal="right" vertical="center"/>
    </xf>
    <xf numFmtId="181" fontId="7" fillId="0" borderId="0" xfId="42" applyNumberFormat="1" applyFont="1" applyFill="1" applyBorder="1" applyAlignment="1">
      <alignment horizontal="right" vertical="center"/>
    </xf>
    <xf numFmtId="182" fontId="7" fillId="0" borderId="0" xfId="48" applyNumberFormat="1" applyFont="1" applyFill="1" applyBorder="1" applyAlignment="1">
      <alignment horizontal="right" vertical="center"/>
    </xf>
    <xf numFmtId="185" fontId="7" fillId="0" borderId="0" xfId="48" applyNumberFormat="1" applyFont="1" applyFill="1" applyBorder="1" applyAlignment="1">
      <alignment horizontal="right" vertical="center"/>
    </xf>
    <xf numFmtId="186" fontId="7" fillId="0" borderId="0" xfId="48" applyNumberFormat="1" applyFont="1" applyFill="1" applyBorder="1" applyAlignment="1">
      <alignment horizontal="right" vertical="center"/>
    </xf>
    <xf numFmtId="181" fontId="7" fillId="0" borderId="0" xfId="48" applyNumberFormat="1" applyFont="1" applyFill="1" applyBorder="1" applyAlignment="1">
      <alignment horizontal="right" vertical="center"/>
    </xf>
    <xf numFmtId="185" fontId="7" fillId="0" borderId="21" xfId="48" applyNumberFormat="1" applyFont="1" applyFill="1" applyBorder="1" applyAlignment="1">
      <alignment horizontal="right" vertical="center"/>
    </xf>
    <xf numFmtId="182" fontId="7" fillId="0" borderId="22" xfId="48" applyNumberFormat="1" applyFont="1" applyFill="1" applyBorder="1" applyAlignment="1">
      <alignment horizontal="right" vertical="center"/>
    </xf>
    <xf numFmtId="182" fontId="7" fillId="0" borderId="23" xfId="48" applyNumberFormat="1" applyFont="1" applyFill="1" applyBorder="1" applyAlignment="1">
      <alignment horizontal="right" vertical="center"/>
    </xf>
    <xf numFmtId="182" fontId="7" fillId="0" borderId="24" xfId="48" applyNumberFormat="1" applyFont="1" applyFill="1" applyBorder="1" applyAlignment="1">
      <alignment horizontal="right" vertical="center"/>
    </xf>
    <xf numFmtId="182" fontId="7" fillId="0" borderId="25" xfId="48" applyNumberFormat="1" applyFont="1" applyFill="1" applyBorder="1" applyAlignment="1">
      <alignment horizontal="right" vertical="center"/>
    </xf>
    <xf numFmtId="183" fontId="7" fillId="0" borderId="24" xfId="48" applyNumberFormat="1" applyFont="1" applyFill="1" applyBorder="1" applyAlignment="1">
      <alignment horizontal="right" vertical="center"/>
    </xf>
    <xf numFmtId="183" fontId="7" fillId="0" borderId="25" xfId="48" applyNumberFormat="1" applyFont="1" applyFill="1" applyBorder="1" applyAlignment="1">
      <alignment horizontal="right" vertical="center"/>
    </xf>
    <xf numFmtId="183" fontId="7" fillId="0" borderId="23" xfId="48" applyNumberFormat="1" applyFont="1" applyFill="1" applyBorder="1" applyAlignment="1">
      <alignment horizontal="right" vertical="center"/>
    </xf>
    <xf numFmtId="183" fontId="7" fillId="0" borderId="26" xfId="48" applyNumberFormat="1" applyFont="1" applyFill="1" applyBorder="1" applyAlignment="1">
      <alignment horizontal="right" vertical="center"/>
    </xf>
    <xf numFmtId="182" fontId="7" fillId="0" borderId="27" xfId="48" applyNumberFormat="1" applyFont="1" applyFill="1" applyBorder="1" applyAlignment="1">
      <alignment horizontal="right" vertical="center"/>
    </xf>
    <xf numFmtId="182" fontId="7" fillId="0" borderId="28" xfId="48" applyNumberFormat="1" applyFont="1" applyFill="1" applyBorder="1" applyAlignment="1">
      <alignment horizontal="right" vertical="center"/>
    </xf>
    <xf numFmtId="182" fontId="7" fillId="0" borderId="29" xfId="48" applyNumberFormat="1" applyFont="1" applyFill="1" applyBorder="1" applyAlignment="1">
      <alignment horizontal="right" vertical="center"/>
    </xf>
    <xf numFmtId="182" fontId="7" fillId="0" borderId="30" xfId="48" applyNumberFormat="1" applyFont="1" applyFill="1" applyBorder="1" applyAlignment="1">
      <alignment horizontal="right" vertical="center"/>
    </xf>
    <xf numFmtId="183" fontId="7" fillId="0" borderId="31" xfId="48" applyNumberFormat="1" applyFont="1" applyFill="1" applyBorder="1" applyAlignment="1">
      <alignment horizontal="right" vertical="center"/>
    </xf>
    <xf numFmtId="183" fontId="7" fillId="0" borderId="32" xfId="48" applyNumberFormat="1" applyFont="1" applyFill="1" applyBorder="1" applyAlignment="1">
      <alignment horizontal="right" vertical="center"/>
    </xf>
    <xf numFmtId="183" fontId="7" fillId="0" borderId="19" xfId="48" applyNumberFormat="1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38" fontId="33" fillId="0" borderId="0" xfId="48" applyFont="1" applyFill="1" applyBorder="1" applyAlignment="1">
      <alignment horizontal="right" vertical="center" shrinkToFit="1"/>
    </xf>
    <xf numFmtId="187" fontId="33" fillId="0" borderId="0" xfId="48" applyNumberFormat="1" applyFont="1" applyFill="1" applyBorder="1" applyAlignment="1">
      <alignment horizontal="right" vertical="center" shrinkToFit="1"/>
    </xf>
    <xf numFmtId="183" fontId="33" fillId="0" borderId="36" xfId="48" applyNumberFormat="1" applyFont="1" applyFill="1" applyBorder="1" applyAlignment="1">
      <alignment horizontal="right" vertical="center" shrinkToFit="1"/>
    </xf>
    <xf numFmtId="183" fontId="33" fillId="0" borderId="37" xfId="48" applyNumberFormat="1" applyFont="1" applyFill="1" applyBorder="1" applyAlignment="1">
      <alignment horizontal="right" vertical="center" shrinkToFit="1"/>
    </xf>
    <xf numFmtId="183" fontId="33" fillId="0" borderId="38" xfId="48" applyNumberFormat="1" applyFont="1" applyFill="1" applyBorder="1" applyAlignment="1">
      <alignment horizontal="right" vertical="center" shrinkToFit="1"/>
    </xf>
    <xf numFmtId="183" fontId="33" fillId="0" borderId="39" xfId="48" applyNumberFormat="1" applyFont="1" applyFill="1" applyBorder="1" applyAlignment="1">
      <alignment horizontal="right" vertical="center" shrinkToFit="1"/>
    </xf>
    <xf numFmtId="183" fontId="33" fillId="0" borderId="40" xfId="48" applyNumberFormat="1" applyFont="1" applyFill="1" applyBorder="1" applyAlignment="1">
      <alignment horizontal="right" vertical="center" shrinkToFit="1"/>
    </xf>
    <xf numFmtId="183" fontId="33" fillId="0" borderId="41" xfId="48" applyNumberFormat="1" applyFont="1" applyFill="1" applyBorder="1" applyAlignment="1">
      <alignment horizontal="right" vertical="center" shrinkToFit="1"/>
    </xf>
    <xf numFmtId="183" fontId="33" fillId="0" borderId="42" xfId="48" applyNumberFormat="1" applyFont="1" applyFill="1" applyBorder="1" applyAlignment="1">
      <alignment horizontal="right" vertical="center" shrinkToFit="1"/>
    </xf>
    <xf numFmtId="183" fontId="33" fillId="0" borderId="43" xfId="48" applyNumberFormat="1" applyFont="1" applyFill="1" applyBorder="1" applyAlignment="1">
      <alignment horizontal="right" vertical="center" shrinkToFit="1"/>
    </xf>
    <xf numFmtId="183" fontId="33" fillId="0" borderId="17" xfId="48" applyNumberFormat="1" applyFont="1" applyFill="1" applyBorder="1" applyAlignment="1">
      <alignment horizontal="right" vertical="center" shrinkToFit="1"/>
    </xf>
    <xf numFmtId="183" fontId="33" fillId="0" borderId="44" xfId="48" applyNumberFormat="1" applyFont="1" applyFill="1" applyBorder="1" applyAlignment="1">
      <alignment horizontal="right" vertical="center" shrinkToFit="1"/>
    </xf>
    <xf numFmtId="183" fontId="33" fillId="0" borderId="45" xfId="48" applyNumberFormat="1" applyFont="1" applyFill="1" applyBorder="1" applyAlignment="1">
      <alignment horizontal="right" vertical="center" shrinkToFit="1"/>
    </xf>
    <xf numFmtId="183" fontId="33" fillId="0" borderId="46" xfId="48" applyNumberFormat="1" applyFont="1" applyFill="1" applyBorder="1" applyAlignment="1">
      <alignment horizontal="right" vertical="center" shrinkToFit="1"/>
    </xf>
    <xf numFmtId="183" fontId="33" fillId="0" borderId="47" xfId="48" applyNumberFormat="1" applyFont="1" applyFill="1" applyBorder="1" applyAlignment="1">
      <alignment horizontal="right" vertical="center" shrinkToFit="1"/>
    </xf>
    <xf numFmtId="183" fontId="33" fillId="0" borderId="48" xfId="48" applyNumberFormat="1" applyFont="1" applyFill="1" applyBorder="1" applyAlignment="1">
      <alignment horizontal="right" vertical="center" shrinkToFit="1"/>
    </xf>
    <xf numFmtId="183" fontId="33" fillId="0" borderId="49" xfId="48" applyNumberFormat="1" applyFont="1" applyFill="1" applyBorder="1" applyAlignment="1">
      <alignment horizontal="right" vertical="center" shrinkToFit="1"/>
    </xf>
    <xf numFmtId="183" fontId="33" fillId="0" borderId="20" xfId="48" applyNumberFormat="1" applyFont="1" applyFill="1" applyBorder="1" applyAlignment="1">
      <alignment horizontal="right" vertical="center" shrinkToFit="1"/>
    </xf>
    <xf numFmtId="187" fontId="33" fillId="0" borderId="43" xfId="48" applyNumberFormat="1" applyFont="1" applyFill="1" applyBorder="1" applyAlignment="1">
      <alignment horizontal="right" vertical="center" shrinkToFit="1"/>
    </xf>
    <xf numFmtId="187" fontId="33" fillId="0" borderId="45" xfId="48" applyNumberFormat="1" applyFont="1" applyFill="1" applyBorder="1" applyAlignment="1">
      <alignment horizontal="right" vertical="center" shrinkToFit="1"/>
    </xf>
    <xf numFmtId="187" fontId="33" fillId="0" borderId="47" xfId="48" applyNumberFormat="1" applyFont="1" applyFill="1" applyBorder="1" applyAlignment="1">
      <alignment horizontal="right" vertical="center" shrinkToFit="1"/>
    </xf>
    <xf numFmtId="187" fontId="33" fillId="0" borderId="37" xfId="48" applyNumberFormat="1" applyFont="1" applyFill="1" applyBorder="1" applyAlignment="1">
      <alignment horizontal="right" vertical="center" shrinkToFit="1"/>
    </xf>
    <xf numFmtId="187" fontId="33" fillId="0" borderId="40" xfId="48" applyNumberFormat="1" applyFont="1" applyFill="1" applyBorder="1" applyAlignment="1">
      <alignment horizontal="right" vertical="center" shrinkToFit="1"/>
    </xf>
    <xf numFmtId="187" fontId="33" fillId="0" borderId="49" xfId="48" applyNumberFormat="1" applyFont="1" applyFill="1" applyBorder="1" applyAlignment="1">
      <alignment horizontal="right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183" fontId="7" fillId="0" borderId="0" xfId="48" applyNumberFormat="1" applyFont="1" applyFill="1" applyBorder="1" applyAlignment="1">
      <alignment horizontal="right" vertical="center"/>
    </xf>
    <xf numFmtId="183" fontId="33" fillId="0" borderId="0" xfId="48" applyNumberFormat="1" applyFont="1" applyFill="1" applyBorder="1" applyAlignment="1">
      <alignment horizontal="right" vertical="center" shrinkToFit="1"/>
    </xf>
    <xf numFmtId="38" fontId="34" fillId="0" borderId="0" xfId="48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185" fontId="7" fillId="0" borderId="51" xfId="48" applyNumberFormat="1" applyFont="1" applyFill="1" applyBorder="1" applyAlignment="1">
      <alignment horizontal="right" vertical="center"/>
    </xf>
    <xf numFmtId="185" fontId="7" fillId="0" borderId="52" xfId="48" applyNumberFormat="1" applyFont="1" applyFill="1" applyBorder="1" applyAlignment="1">
      <alignment horizontal="right" vertical="center"/>
    </xf>
    <xf numFmtId="185" fontId="7" fillId="0" borderId="53" xfId="48" applyNumberFormat="1" applyFont="1" applyFill="1" applyBorder="1" applyAlignment="1">
      <alignment horizontal="right" vertical="center"/>
    </xf>
    <xf numFmtId="185" fontId="7" fillId="0" borderId="54" xfId="48" applyNumberFormat="1" applyFont="1" applyFill="1" applyBorder="1" applyAlignment="1">
      <alignment horizontal="right" vertical="center"/>
    </xf>
    <xf numFmtId="185" fontId="7" fillId="0" borderId="55" xfId="48" applyNumberFormat="1" applyFont="1" applyFill="1" applyBorder="1" applyAlignment="1">
      <alignment horizontal="right" vertical="center"/>
    </xf>
    <xf numFmtId="185" fontId="7" fillId="0" borderId="56" xfId="48" applyNumberFormat="1" applyFont="1" applyFill="1" applyBorder="1" applyAlignment="1">
      <alignment horizontal="right" vertical="center"/>
    </xf>
    <xf numFmtId="185" fontId="7" fillId="0" borderId="57" xfId="48" applyNumberFormat="1" applyFont="1" applyFill="1" applyBorder="1" applyAlignment="1">
      <alignment horizontal="right" vertical="center"/>
    </xf>
    <xf numFmtId="185" fontId="7" fillId="0" borderId="58" xfId="48" applyNumberFormat="1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center" vertical="center"/>
    </xf>
    <xf numFmtId="185" fontId="7" fillId="0" borderId="60" xfId="48" applyNumberFormat="1" applyFont="1" applyFill="1" applyBorder="1" applyAlignment="1">
      <alignment horizontal="right" vertical="center"/>
    </xf>
    <xf numFmtId="185" fontId="7" fillId="0" borderId="61" xfId="48" applyNumberFormat="1" applyFont="1" applyFill="1" applyBorder="1" applyAlignment="1">
      <alignment horizontal="right" vertical="center"/>
    </xf>
    <xf numFmtId="185" fontId="7" fillId="0" borderId="35" xfId="48" applyNumberFormat="1" applyFont="1" applyFill="1" applyBorder="1" applyAlignment="1">
      <alignment horizontal="right" vertical="center"/>
    </xf>
    <xf numFmtId="185" fontId="7" fillId="0" borderId="62" xfId="48" applyNumberFormat="1" applyFont="1" applyFill="1" applyBorder="1" applyAlignment="1">
      <alignment horizontal="right" vertical="center"/>
    </xf>
    <xf numFmtId="185" fontId="7" fillId="0" borderId="63" xfId="48" applyNumberFormat="1" applyFont="1" applyFill="1" applyBorder="1" applyAlignment="1">
      <alignment horizontal="right" vertical="center"/>
    </xf>
    <xf numFmtId="186" fontId="7" fillId="0" borderId="51" xfId="48" applyNumberFormat="1" applyFont="1" applyFill="1" applyBorder="1" applyAlignment="1">
      <alignment horizontal="right" vertical="center"/>
    </xf>
    <xf numFmtId="186" fontId="7" fillId="0" borderId="52" xfId="48" applyNumberFormat="1" applyFont="1" applyFill="1" applyBorder="1" applyAlignment="1">
      <alignment horizontal="right" vertical="center"/>
    </xf>
    <xf numFmtId="186" fontId="7" fillId="0" borderId="64" xfId="48" applyNumberFormat="1" applyFont="1" applyFill="1" applyBorder="1" applyAlignment="1">
      <alignment horizontal="right" vertical="center"/>
    </xf>
    <xf numFmtId="186" fontId="7" fillId="0" borderId="55" xfId="48" applyNumberFormat="1" applyFont="1" applyFill="1" applyBorder="1" applyAlignment="1">
      <alignment horizontal="right" vertical="center"/>
    </xf>
    <xf numFmtId="186" fontId="7" fillId="0" borderId="65" xfId="48" applyNumberFormat="1" applyFont="1" applyFill="1" applyBorder="1" applyAlignment="1">
      <alignment horizontal="right" vertical="center"/>
    </xf>
    <xf numFmtId="186" fontId="7" fillId="0" borderId="54" xfId="48" applyNumberFormat="1" applyFont="1" applyFill="1" applyBorder="1" applyAlignment="1">
      <alignment horizontal="right" vertical="center"/>
    </xf>
    <xf numFmtId="186" fontId="7" fillId="0" borderId="60" xfId="48" applyNumberFormat="1" applyFont="1" applyFill="1" applyBorder="1" applyAlignment="1">
      <alignment horizontal="right" vertical="center"/>
    </xf>
    <xf numFmtId="186" fontId="7" fillId="0" borderId="61" xfId="48" applyNumberFormat="1" applyFont="1" applyFill="1" applyBorder="1" applyAlignment="1">
      <alignment horizontal="right" vertical="center"/>
    </xf>
    <xf numFmtId="186" fontId="7" fillId="0" borderId="66" xfId="48" applyNumberFormat="1" applyFont="1" applyFill="1" applyBorder="1" applyAlignment="1">
      <alignment horizontal="right" vertical="center"/>
    </xf>
    <xf numFmtId="186" fontId="7" fillId="0" borderId="63" xfId="48" applyNumberFormat="1" applyFont="1" applyFill="1" applyBorder="1" applyAlignment="1">
      <alignment horizontal="right" vertical="center"/>
    </xf>
    <xf numFmtId="186" fontId="7" fillId="0" borderId="67" xfId="48" applyNumberFormat="1" applyFont="1" applyFill="1" applyBorder="1" applyAlignment="1">
      <alignment horizontal="right" vertical="center"/>
    </xf>
    <xf numFmtId="186" fontId="7" fillId="0" borderId="62" xfId="48" applyNumberFormat="1" applyFont="1" applyFill="1" applyBorder="1" applyAlignment="1">
      <alignment horizontal="right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185" fontId="7" fillId="0" borderId="68" xfId="48" applyNumberFormat="1" applyFont="1" applyFill="1" applyBorder="1" applyAlignment="1">
      <alignment horizontal="right" vertical="center"/>
    </xf>
    <xf numFmtId="185" fontId="7" fillId="0" borderId="33" xfId="48" applyNumberFormat="1" applyFont="1" applyFill="1" applyBorder="1" applyAlignment="1">
      <alignment horizontal="right" vertical="center"/>
    </xf>
    <xf numFmtId="185" fontId="7" fillId="0" borderId="69" xfId="48" applyNumberFormat="1" applyFont="1" applyFill="1" applyBorder="1" applyAlignment="1">
      <alignment horizontal="right" vertical="center"/>
    </xf>
    <xf numFmtId="38" fontId="0" fillId="0" borderId="0" xfId="48" applyFont="1" applyBorder="1" applyAlignment="1">
      <alignment horizontal="right"/>
    </xf>
    <xf numFmtId="182" fontId="33" fillId="0" borderId="0" xfId="48" applyNumberFormat="1" applyFont="1" applyFill="1" applyBorder="1" applyAlignment="1">
      <alignment horizontal="right" vertical="center"/>
    </xf>
    <xf numFmtId="188" fontId="31" fillId="0" borderId="61" xfId="48" applyNumberFormat="1" applyFont="1" applyBorder="1" applyAlignment="1">
      <alignment horizontal="right" vertical="center" shrinkToFit="1"/>
    </xf>
    <xf numFmtId="188" fontId="31" fillId="0" borderId="61" xfId="48" applyNumberFormat="1" applyFont="1" applyFill="1" applyBorder="1" applyAlignment="1">
      <alignment horizontal="right" vertical="center" shrinkToFit="1"/>
    </xf>
    <xf numFmtId="188" fontId="31" fillId="0" borderId="66" xfId="0" applyNumberFormat="1" applyFont="1" applyBorder="1" applyAlignment="1" quotePrefix="1">
      <alignment horizontal="right" vertical="center" shrinkToFit="1"/>
    </xf>
    <xf numFmtId="188" fontId="31" fillId="0" borderId="61" xfId="48" applyNumberFormat="1" applyFont="1" applyBorder="1" applyAlignment="1">
      <alignment vertical="center" shrinkToFit="1"/>
    </xf>
    <xf numFmtId="188" fontId="31" fillId="0" borderId="0" xfId="48" applyNumberFormat="1" applyFont="1" applyFill="1" applyBorder="1" applyAlignment="1">
      <alignment horizontal="right" vertical="center" shrinkToFit="1"/>
    </xf>
    <xf numFmtId="188" fontId="33" fillId="0" borderId="0" xfId="48" applyNumberFormat="1" applyFont="1" applyFill="1" applyBorder="1" applyAlignment="1">
      <alignment horizontal="right" vertical="center"/>
    </xf>
    <xf numFmtId="188" fontId="31" fillId="0" borderId="61" xfId="0" applyNumberFormat="1" applyFont="1" applyBorder="1" applyAlignment="1" quotePrefix="1">
      <alignment horizontal="right" vertical="center" shrinkToFit="1"/>
    </xf>
    <xf numFmtId="0" fontId="8" fillId="0" borderId="0" xfId="0" applyFont="1" applyAlignment="1">
      <alignment horizontal="right" vertical="center"/>
    </xf>
    <xf numFmtId="188" fontId="33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188" fontId="33" fillId="0" borderId="61" xfId="0" applyNumberFormat="1" applyFont="1" applyFill="1" applyBorder="1" applyAlignment="1">
      <alignment horizontal="right" vertical="center"/>
    </xf>
    <xf numFmtId="188" fontId="33" fillId="0" borderId="70" xfId="48" applyNumberFormat="1" applyFont="1" applyFill="1" applyBorder="1" applyAlignment="1">
      <alignment horizontal="right" vertical="center"/>
    </xf>
    <xf numFmtId="188" fontId="33" fillId="0" borderId="71" xfId="48" applyNumberFormat="1" applyFont="1" applyFill="1" applyBorder="1" applyAlignment="1">
      <alignment horizontal="right" vertical="center"/>
    </xf>
    <xf numFmtId="188" fontId="33" fillId="0" borderId="72" xfId="48" applyNumberFormat="1" applyFont="1" applyFill="1" applyBorder="1" applyAlignment="1">
      <alignment horizontal="right" vertical="center"/>
    </xf>
    <xf numFmtId="188" fontId="33" fillId="0" borderId="73" xfId="48" applyNumberFormat="1" applyFont="1" applyFill="1" applyBorder="1" applyAlignment="1">
      <alignment horizontal="right" vertical="center"/>
    </xf>
    <xf numFmtId="188" fontId="31" fillId="0" borderId="56" xfId="48" applyNumberFormat="1" applyFont="1" applyFill="1" applyBorder="1" applyAlignment="1">
      <alignment horizontal="right" vertical="center" shrinkToFit="1"/>
    </xf>
    <xf numFmtId="188" fontId="31" fillId="0" borderId="74" xfId="48" applyNumberFormat="1" applyFont="1" applyFill="1" applyBorder="1" applyAlignment="1">
      <alignment horizontal="right" vertical="center" shrinkToFit="1"/>
    </xf>
    <xf numFmtId="188" fontId="31" fillId="0" borderId="34" xfId="48" applyNumberFormat="1" applyFont="1" applyFill="1" applyBorder="1" applyAlignment="1">
      <alignment horizontal="right" vertical="center" shrinkToFit="1"/>
    </xf>
    <xf numFmtId="188" fontId="33" fillId="0" borderId="75" xfId="48" applyNumberFormat="1" applyFont="1" applyFill="1" applyBorder="1" applyAlignment="1">
      <alignment horizontal="right" vertical="center"/>
    </xf>
    <xf numFmtId="188" fontId="31" fillId="0" borderId="31" xfId="48" applyNumberFormat="1" applyFont="1" applyFill="1" applyBorder="1" applyAlignment="1">
      <alignment horizontal="right" vertical="center" shrinkToFit="1"/>
    </xf>
    <xf numFmtId="188" fontId="31" fillId="0" borderId="76" xfId="48" applyNumberFormat="1" applyFont="1" applyBorder="1" applyAlignment="1">
      <alignment horizontal="right" vertical="center" shrinkToFit="1"/>
    </xf>
    <xf numFmtId="188" fontId="31" fillId="0" borderId="76" xfId="0" applyNumberFormat="1" applyFont="1" applyBorder="1" applyAlignment="1" quotePrefix="1">
      <alignment horizontal="right" vertical="center" shrinkToFit="1"/>
    </xf>
    <xf numFmtId="188" fontId="31" fillId="0" borderId="76" xfId="48" applyNumberFormat="1" applyFont="1" applyBorder="1" applyAlignment="1">
      <alignment vertical="center" shrinkToFit="1"/>
    </xf>
    <xf numFmtId="188" fontId="36" fillId="0" borderId="76" xfId="48" applyNumberFormat="1" applyFont="1" applyBorder="1" applyAlignment="1">
      <alignment horizontal="right" vertical="center" shrinkToFit="1"/>
    </xf>
    <xf numFmtId="188" fontId="33" fillId="0" borderId="31" xfId="48" applyNumberFormat="1" applyFont="1" applyFill="1" applyBorder="1" applyAlignment="1">
      <alignment horizontal="right" vertical="center"/>
    </xf>
    <xf numFmtId="188" fontId="33" fillId="0" borderId="76" xfId="0" applyNumberFormat="1" applyFont="1" applyFill="1" applyBorder="1" applyAlignment="1">
      <alignment horizontal="right" vertical="center"/>
    </xf>
    <xf numFmtId="188" fontId="33" fillId="0" borderId="32" xfId="48" applyNumberFormat="1" applyFont="1" applyFill="1" applyBorder="1" applyAlignment="1">
      <alignment horizontal="right" vertical="center"/>
    </xf>
    <xf numFmtId="188" fontId="33" fillId="0" borderId="35" xfId="0" applyNumberFormat="1" applyFont="1" applyFill="1" applyBorder="1" applyAlignment="1">
      <alignment horizontal="right" vertical="center"/>
    </xf>
    <xf numFmtId="188" fontId="33" fillId="0" borderId="77" xfId="0" applyNumberFormat="1" applyFont="1" applyFill="1" applyBorder="1" applyAlignment="1">
      <alignment horizontal="right" vertical="center"/>
    </xf>
    <xf numFmtId="0" fontId="31" fillId="4" borderId="78" xfId="0" applyFont="1" applyFill="1" applyBorder="1" applyAlignment="1">
      <alignment horizontal="center" vertical="center" shrinkToFit="1"/>
    </xf>
    <xf numFmtId="0" fontId="31" fillId="4" borderId="79" xfId="0" applyFont="1" applyFill="1" applyBorder="1" applyAlignment="1">
      <alignment horizontal="center" vertical="center" shrinkToFit="1"/>
    </xf>
    <xf numFmtId="188" fontId="31" fillId="0" borderId="31" xfId="48" applyNumberFormat="1" applyFont="1" applyBorder="1" applyAlignment="1">
      <alignment horizontal="right" vertical="center" shrinkToFit="1"/>
    </xf>
    <xf numFmtId="188" fontId="31" fillId="0" borderId="31" xfId="0" applyNumberFormat="1" applyFont="1" applyBorder="1" applyAlignment="1" quotePrefix="1">
      <alignment horizontal="right" vertical="center" shrinkToFit="1"/>
    </xf>
    <xf numFmtId="188" fontId="31" fillId="0" borderId="31" xfId="48" applyNumberFormat="1" applyFont="1" applyBorder="1" applyAlignment="1">
      <alignment vertical="center" shrinkToFit="1"/>
    </xf>
    <xf numFmtId="188" fontId="36" fillId="0" borderId="31" xfId="48" applyNumberFormat="1" applyFont="1" applyBorder="1" applyAlignment="1">
      <alignment horizontal="right" vertical="center" shrinkToFit="1"/>
    </xf>
    <xf numFmtId="188" fontId="36" fillId="0" borderId="32" xfId="48" applyNumberFormat="1" applyFont="1" applyBorder="1" applyAlignment="1">
      <alignment horizontal="right" vertical="center" shrinkToFit="1"/>
    </xf>
    <xf numFmtId="188" fontId="36" fillId="0" borderId="77" xfId="48" applyNumberFormat="1" applyFont="1" applyBorder="1" applyAlignment="1">
      <alignment horizontal="right" vertical="center" shrinkToFit="1"/>
    </xf>
    <xf numFmtId="188" fontId="31" fillId="0" borderId="58" xfId="48" applyNumberFormat="1" applyFont="1" applyFill="1" applyBorder="1" applyAlignment="1">
      <alignment horizontal="right" vertical="center" shrinkToFit="1"/>
    </xf>
    <xf numFmtId="188" fontId="31" fillId="0" borderId="32" xfId="48" applyNumberFormat="1" applyFont="1" applyFill="1" applyBorder="1" applyAlignment="1">
      <alignment horizontal="right" vertical="center" shrinkToFit="1"/>
    </xf>
    <xf numFmtId="188" fontId="33" fillId="0" borderId="19" xfId="48" applyNumberFormat="1" applyFont="1" applyFill="1" applyBorder="1" applyAlignment="1">
      <alignment horizontal="right" vertical="center"/>
    </xf>
    <xf numFmtId="188" fontId="33" fillId="0" borderId="62" xfId="0" applyNumberFormat="1" applyFont="1" applyFill="1" applyBorder="1" applyAlignment="1">
      <alignment horizontal="right" vertical="center"/>
    </xf>
    <xf numFmtId="188" fontId="33" fillId="0" borderId="80" xfId="0" applyNumberFormat="1" applyFont="1" applyFill="1" applyBorder="1" applyAlignment="1">
      <alignment horizontal="right" vertical="center"/>
    </xf>
    <xf numFmtId="188" fontId="36" fillId="0" borderId="19" xfId="48" applyNumberFormat="1" applyFont="1" applyBorder="1" applyAlignment="1">
      <alignment horizontal="right" vertical="center" shrinkToFit="1"/>
    </xf>
    <xf numFmtId="188" fontId="36" fillId="0" borderId="80" xfId="48" applyNumberFormat="1" applyFont="1" applyBorder="1" applyAlignment="1">
      <alignment horizontal="right" vertical="center" shrinkToFit="1"/>
    </xf>
    <xf numFmtId="188" fontId="31" fillId="0" borderId="15" xfId="48" applyNumberFormat="1" applyFont="1" applyFill="1" applyBorder="1" applyAlignment="1">
      <alignment horizontal="right" vertical="center" shrinkToFit="1"/>
    </xf>
    <xf numFmtId="188" fontId="36" fillId="0" borderId="35" xfId="48" applyNumberFormat="1" applyFont="1" applyBorder="1" applyAlignment="1">
      <alignment horizontal="right" vertical="center" shrinkToFit="1"/>
    </xf>
    <xf numFmtId="188" fontId="33" fillId="0" borderId="15" xfId="48" applyNumberFormat="1" applyFont="1" applyFill="1" applyBorder="1" applyAlignment="1">
      <alignment horizontal="right" vertical="center"/>
    </xf>
    <xf numFmtId="188" fontId="33" fillId="0" borderId="60" xfId="0" applyNumberFormat="1" applyFont="1" applyFill="1" applyBorder="1" applyAlignment="1">
      <alignment horizontal="right" vertical="center"/>
    </xf>
    <xf numFmtId="188" fontId="33" fillId="0" borderId="16" xfId="0" applyNumberFormat="1" applyFont="1" applyFill="1" applyBorder="1" applyAlignment="1">
      <alignment horizontal="right" vertical="center"/>
    </xf>
    <xf numFmtId="188" fontId="36" fillId="0" borderId="15" xfId="48" applyNumberFormat="1" applyFont="1" applyBorder="1" applyAlignment="1">
      <alignment horizontal="right" vertical="center" shrinkToFit="1"/>
    </xf>
    <xf numFmtId="188" fontId="36" fillId="0" borderId="16" xfId="48" applyNumberFormat="1" applyFont="1" applyBorder="1" applyAlignment="1">
      <alignment horizontal="right" vertical="center" shrinkToFit="1"/>
    </xf>
    <xf numFmtId="188" fontId="33" fillId="0" borderId="11" xfId="48" applyNumberFormat="1" applyFont="1" applyFill="1" applyBorder="1" applyAlignment="1">
      <alignment horizontal="right" vertical="center"/>
    </xf>
    <xf numFmtId="188" fontId="33" fillId="0" borderId="63" xfId="0" applyNumberFormat="1" applyFont="1" applyFill="1" applyBorder="1" applyAlignment="1">
      <alignment horizontal="right" vertical="center"/>
    </xf>
    <xf numFmtId="188" fontId="33" fillId="0" borderId="18" xfId="0" applyNumberFormat="1" applyFont="1" applyFill="1" applyBorder="1" applyAlignment="1">
      <alignment horizontal="right" vertical="center"/>
    </xf>
    <xf numFmtId="188" fontId="36" fillId="0" borderId="11" xfId="48" applyNumberFormat="1" applyFont="1" applyBorder="1" applyAlignment="1">
      <alignment horizontal="right" vertical="center" shrinkToFit="1"/>
    </xf>
    <xf numFmtId="188" fontId="36" fillId="0" borderId="18" xfId="48" applyNumberFormat="1" applyFont="1" applyBorder="1" applyAlignment="1">
      <alignment horizontal="right" vertical="center" shrinkToFit="1"/>
    </xf>
    <xf numFmtId="188" fontId="31" fillId="0" borderId="10" xfId="48" applyNumberFormat="1" applyFont="1" applyFill="1" applyBorder="1" applyAlignment="1">
      <alignment horizontal="right" vertical="center" shrinkToFit="1"/>
    </xf>
    <xf numFmtId="0" fontId="31" fillId="0" borderId="32" xfId="0" applyFont="1" applyFill="1" applyBorder="1" applyAlignment="1">
      <alignment horizontal="center" vertical="center" shrinkToFit="1"/>
    </xf>
    <xf numFmtId="0" fontId="31" fillId="0" borderId="35" xfId="0" applyFont="1" applyBorder="1" applyAlignment="1" quotePrefix="1">
      <alignment horizontal="center" vertical="center" shrinkToFit="1"/>
    </xf>
    <xf numFmtId="0" fontId="31" fillId="0" borderId="77" xfId="0" applyFont="1" applyBorder="1" applyAlignment="1" quotePrefix="1">
      <alignment horizontal="center" vertical="center" shrinkToFit="1"/>
    </xf>
    <xf numFmtId="0" fontId="32" fillId="4" borderId="32" xfId="0" applyFont="1" applyFill="1" applyBorder="1" applyAlignment="1">
      <alignment horizontal="center" vertical="center" wrapText="1" shrinkToFit="1"/>
    </xf>
    <xf numFmtId="0" fontId="32" fillId="4" borderId="77" xfId="0" applyFont="1" applyFill="1" applyBorder="1" applyAlignment="1">
      <alignment horizontal="center" vertical="center" wrapText="1" shrinkToFit="1"/>
    </xf>
    <xf numFmtId="0" fontId="31" fillId="0" borderId="23" xfId="0" applyFont="1" applyBorder="1" applyAlignment="1" quotePrefix="1">
      <alignment horizontal="center" vertical="center" shrinkToFit="1"/>
    </xf>
    <xf numFmtId="0" fontId="31" fillId="0" borderId="63" xfId="0" applyFont="1" applyBorder="1" applyAlignment="1" quotePrefix="1">
      <alignment horizontal="center" vertical="center" shrinkToFit="1"/>
    </xf>
    <xf numFmtId="0" fontId="31" fillId="0" borderId="29" xfId="0" applyFont="1" applyBorder="1" applyAlignment="1" quotePrefix="1">
      <alignment horizontal="center" vertical="center" shrinkToFit="1"/>
    </xf>
    <xf numFmtId="188" fontId="31" fillId="0" borderId="12" xfId="0" applyNumberFormat="1" applyFont="1" applyBorder="1" applyAlignment="1" quotePrefix="1">
      <alignment horizontal="right" vertical="center" shrinkToFit="1"/>
    </xf>
    <xf numFmtId="188" fontId="31" fillId="0" borderId="10" xfId="0" applyNumberFormat="1" applyFont="1" applyBorder="1" applyAlignment="1" quotePrefix="1">
      <alignment horizontal="right" vertical="center" shrinkToFit="1"/>
    </xf>
    <xf numFmtId="188" fontId="31" fillId="0" borderId="60" xfId="48" applyNumberFormat="1" applyFont="1" applyBorder="1" applyAlignment="1">
      <alignment horizontal="right" vertical="center" shrinkToFit="1"/>
    </xf>
    <xf numFmtId="188" fontId="31" fillId="0" borderId="16" xfId="48" applyNumberFormat="1" applyFont="1" applyBorder="1" applyAlignment="1">
      <alignment horizontal="right" vertical="center" shrinkToFit="1"/>
    </xf>
    <xf numFmtId="188" fontId="31" fillId="0" borderId="15" xfId="48" applyNumberFormat="1" applyFont="1" applyBorder="1" applyAlignment="1">
      <alignment horizontal="right" vertical="center" shrinkToFit="1"/>
    </xf>
    <xf numFmtId="188" fontId="31" fillId="0" borderId="35" xfId="0" applyNumberFormat="1" applyFont="1" applyBorder="1" applyAlignment="1" quotePrefix="1">
      <alignment horizontal="right" vertical="center" shrinkToFit="1"/>
    </xf>
    <xf numFmtId="188" fontId="31" fillId="0" borderId="77" xfId="0" applyNumberFormat="1" applyFont="1" applyBorder="1" applyAlignment="1" quotePrefix="1">
      <alignment horizontal="right" vertical="center" shrinkToFit="1"/>
    </xf>
    <xf numFmtId="188" fontId="31" fillId="0" borderId="32" xfId="0" applyNumberFormat="1" applyFont="1" applyBorder="1" applyAlignment="1" quotePrefix="1">
      <alignment horizontal="right" vertical="center" shrinkToFit="1"/>
    </xf>
    <xf numFmtId="188" fontId="31" fillId="0" borderId="35" xfId="48" applyNumberFormat="1" applyFont="1" applyBorder="1" applyAlignment="1">
      <alignment horizontal="right" vertical="center" shrinkToFit="1"/>
    </xf>
    <xf numFmtId="188" fontId="31" fillId="0" borderId="35" xfId="48" applyNumberFormat="1" applyFont="1" applyFill="1" applyBorder="1" applyAlignment="1">
      <alignment horizontal="right" vertical="center" shrinkToFit="1"/>
    </xf>
    <xf numFmtId="188" fontId="31" fillId="0" borderId="77" xfId="48" applyNumberFormat="1" applyFont="1" applyBorder="1" applyAlignment="1">
      <alignment horizontal="right" vertical="center" shrinkToFit="1"/>
    </xf>
    <xf numFmtId="188" fontId="31" fillId="0" borderId="32" xfId="48" applyNumberFormat="1" applyFont="1" applyBorder="1" applyAlignment="1">
      <alignment horizontal="right" vertical="center" shrinkToFit="1"/>
    </xf>
    <xf numFmtId="188" fontId="31" fillId="0" borderId="60" xfId="0" applyNumberFormat="1" applyFont="1" applyBorder="1" applyAlignment="1" quotePrefix="1">
      <alignment horizontal="right" vertical="center" shrinkToFit="1"/>
    </xf>
    <xf numFmtId="188" fontId="31" fillId="0" borderId="16" xfId="0" applyNumberFormat="1" applyFont="1" applyBorder="1" applyAlignment="1" quotePrefix="1">
      <alignment horizontal="right" vertical="center" shrinkToFit="1"/>
    </xf>
    <xf numFmtId="188" fontId="31" fillId="0" borderId="15" xfId="0" applyNumberFormat="1" applyFont="1" applyBorder="1" applyAlignment="1" quotePrefix="1">
      <alignment horizontal="right" vertical="center" shrinkToFit="1"/>
    </xf>
    <xf numFmtId="188" fontId="35" fillId="0" borderId="35" xfId="0" applyNumberFormat="1" applyFont="1" applyBorder="1" applyAlignment="1" quotePrefix="1">
      <alignment horizontal="right" vertical="center" shrinkToFit="1"/>
    </xf>
    <xf numFmtId="188" fontId="31" fillId="0" borderId="60" xfId="0" applyNumberFormat="1" applyFont="1" applyBorder="1" applyAlignment="1">
      <alignment horizontal="right" vertical="center" shrinkToFit="1"/>
    </xf>
    <xf numFmtId="188" fontId="31" fillId="0" borderId="60" xfId="48" applyNumberFormat="1" applyFont="1" applyBorder="1" applyAlignment="1">
      <alignment vertical="center" shrinkToFit="1"/>
    </xf>
    <xf numFmtId="188" fontId="31" fillId="0" borderId="16" xfId="48" applyNumberFormat="1" applyFont="1" applyBorder="1" applyAlignment="1">
      <alignment vertical="center" shrinkToFit="1"/>
    </xf>
    <xf numFmtId="188" fontId="31" fillId="0" borderId="15" xfId="48" applyNumberFormat="1" applyFont="1" applyBorder="1" applyAlignment="1">
      <alignment vertical="center" shrinkToFit="1"/>
    </xf>
    <xf numFmtId="188" fontId="31" fillId="0" borderId="35" xfId="48" applyNumberFormat="1" applyFont="1" applyFill="1" applyBorder="1" applyAlignment="1">
      <alignment vertical="center" shrinkToFit="1"/>
    </xf>
    <xf numFmtId="188" fontId="31" fillId="0" borderId="77" xfId="48" applyNumberFormat="1" applyFont="1" applyFill="1" applyBorder="1" applyAlignment="1">
      <alignment vertical="center" shrinkToFit="1"/>
    </xf>
    <xf numFmtId="188" fontId="31" fillId="0" borderId="32" xfId="48" applyNumberFormat="1" applyFont="1" applyFill="1" applyBorder="1" applyAlignment="1">
      <alignment vertical="center" shrinkToFit="1"/>
    </xf>
    <xf numFmtId="188" fontId="31" fillId="0" borderId="0" xfId="48" applyNumberFormat="1" applyFont="1" applyFill="1" applyBorder="1" applyAlignment="1">
      <alignment vertical="center" shrinkToFit="1"/>
    </xf>
    <xf numFmtId="188" fontId="36" fillId="0" borderId="60" xfId="48" applyNumberFormat="1" applyFont="1" applyFill="1" applyBorder="1" applyAlignment="1" applyProtection="1">
      <alignment horizontal="right" vertical="center" shrinkToFit="1"/>
      <protection locked="0"/>
    </xf>
    <xf numFmtId="188" fontId="36" fillId="0" borderId="16" xfId="48" applyNumberFormat="1" applyFont="1" applyFill="1" applyBorder="1" applyAlignment="1" applyProtection="1">
      <alignment horizontal="right" vertical="center" shrinkToFit="1"/>
      <protection locked="0"/>
    </xf>
    <xf numFmtId="188" fontId="36" fillId="0" borderId="15" xfId="48" applyNumberFormat="1" applyFont="1" applyFill="1" applyBorder="1" applyAlignment="1" applyProtection="1">
      <alignment horizontal="right" vertical="center" shrinkToFit="1"/>
      <protection locked="0"/>
    </xf>
    <xf numFmtId="0" fontId="38" fillId="0" borderId="0" xfId="0" applyFont="1" applyFill="1" applyAlignment="1">
      <alignment horizontal="left" vertical="center"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/>
    </xf>
    <xf numFmtId="189" fontId="7" fillId="0" borderId="0" xfId="48" applyNumberFormat="1" applyFont="1" applyFill="1" applyBorder="1" applyAlignment="1">
      <alignment horizontal="right" vertical="center"/>
    </xf>
    <xf numFmtId="190" fontId="31" fillId="0" borderId="15" xfId="42" applyNumberFormat="1" applyFont="1" applyBorder="1" applyAlignment="1">
      <alignment horizontal="right" vertical="center" shrinkToFit="1"/>
    </xf>
    <xf numFmtId="190" fontId="31" fillId="0" borderId="60" xfId="42" applyNumberFormat="1" applyFont="1" applyBorder="1" applyAlignment="1">
      <alignment horizontal="right" vertical="center" shrinkToFit="1"/>
    </xf>
    <xf numFmtId="190" fontId="31" fillId="0" borderId="27" xfId="42" applyNumberFormat="1" applyFont="1" applyBorder="1" applyAlignment="1">
      <alignment horizontal="right" vertical="center" shrinkToFit="1"/>
    </xf>
    <xf numFmtId="190" fontId="31" fillId="0" borderId="31" xfId="42" applyNumberFormat="1" applyFont="1" applyBorder="1" applyAlignment="1">
      <alignment horizontal="right" vertical="center" shrinkToFit="1"/>
    </xf>
    <xf numFmtId="190" fontId="31" fillId="0" borderId="61" xfId="42" applyNumberFormat="1" applyFont="1" applyBorder="1" applyAlignment="1">
      <alignment horizontal="right" vertical="center" shrinkToFit="1"/>
    </xf>
    <xf numFmtId="190" fontId="31" fillId="0" borderId="81" xfId="42" applyNumberFormat="1" applyFont="1" applyBorder="1" applyAlignment="1">
      <alignment horizontal="right" vertical="center" shrinkToFit="1"/>
    </xf>
    <xf numFmtId="190" fontId="31" fillId="0" borderId="32" xfId="42" applyNumberFormat="1" applyFont="1" applyBorder="1" applyAlignment="1">
      <alignment horizontal="right" vertical="center" shrinkToFit="1"/>
    </xf>
    <xf numFmtId="190" fontId="31" fillId="0" borderId="35" xfId="42" applyNumberFormat="1" applyFont="1" applyBorder="1" applyAlignment="1">
      <alignment horizontal="right" vertical="center" shrinkToFit="1"/>
    </xf>
    <xf numFmtId="190" fontId="31" fillId="0" borderId="82" xfId="42" applyNumberFormat="1" applyFont="1" applyBorder="1" applyAlignment="1">
      <alignment horizontal="right" vertical="center" shrinkToFit="1"/>
    </xf>
    <xf numFmtId="190" fontId="31" fillId="0" borderId="10" xfId="42" applyNumberFormat="1" applyFont="1" applyBorder="1" applyAlignment="1">
      <alignment horizontal="right" vertical="center" shrinkToFit="1"/>
    </xf>
    <xf numFmtId="190" fontId="31" fillId="0" borderId="66" xfId="42" applyNumberFormat="1" applyFont="1" applyBorder="1" applyAlignment="1">
      <alignment horizontal="right" vertical="center" shrinkToFit="1"/>
    </xf>
    <xf numFmtId="190" fontId="31" fillId="0" borderId="28" xfId="42" applyNumberFormat="1" applyFont="1" applyBorder="1" applyAlignment="1">
      <alignment horizontal="right" vertical="center" shrinkToFit="1"/>
    </xf>
    <xf numFmtId="190" fontId="31" fillId="0" borderId="0" xfId="42" applyNumberFormat="1" applyFont="1" applyBorder="1" applyAlignment="1">
      <alignment horizontal="right" vertical="center" shrinkToFit="1"/>
    </xf>
    <xf numFmtId="190" fontId="31" fillId="0" borderId="19" xfId="42" applyNumberFormat="1" applyFont="1" applyBorder="1" applyAlignment="1">
      <alignment horizontal="right" vertical="center" shrinkToFit="1"/>
    </xf>
    <xf numFmtId="190" fontId="31" fillId="0" borderId="62" xfId="42" applyNumberFormat="1" applyFont="1" applyBorder="1" applyAlignment="1">
      <alignment horizontal="right" vertical="center" shrinkToFit="1"/>
    </xf>
    <xf numFmtId="190" fontId="31" fillId="0" borderId="80" xfId="42" applyNumberFormat="1" applyFont="1" applyBorder="1" applyAlignment="1">
      <alignment horizontal="right" vertical="center" shrinkToFit="1"/>
    </xf>
    <xf numFmtId="190" fontId="31" fillId="0" borderId="16" xfId="42" applyNumberFormat="1" applyFont="1" applyBorder="1" applyAlignment="1">
      <alignment horizontal="right" vertical="center" shrinkToFit="1"/>
    </xf>
    <xf numFmtId="190" fontId="31" fillId="0" borderId="76" xfId="42" applyNumberFormat="1" applyFont="1" applyBorder="1" applyAlignment="1">
      <alignment horizontal="right" vertical="center" shrinkToFit="1"/>
    </xf>
    <xf numFmtId="190" fontId="31" fillId="0" borderId="77" xfId="42" applyNumberFormat="1" applyFont="1" applyBorder="1" applyAlignment="1">
      <alignment horizontal="right" vertical="center" shrinkToFit="1"/>
    </xf>
    <xf numFmtId="190" fontId="31" fillId="0" borderId="12" xfId="42" applyNumberFormat="1" applyFont="1" applyBorder="1" applyAlignment="1">
      <alignment horizontal="right" vertical="center" shrinkToFit="1"/>
    </xf>
    <xf numFmtId="190" fontId="31" fillId="0" borderId="11" xfId="42" applyNumberFormat="1" applyFont="1" applyBorder="1" applyAlignment="1">
      <alignment horizontal="right" vertical="center" shrinkToFit="1"/>
    </xf>
    <xf numFmtId="190" fontId="31" fillId="0" borderId="63" xfId="42" applyNumberFormat="1" applyFont="1" applyBorder="1" applyAlignment="1">
      <alignment horizontal="right" vertical="center" shrinkToFit="1"/>
    </xf>
    <xf numFmtId="190" fontId="31" fillId="0" borderId="29" xfId="42" applyNumberFormat="1" applyFont="1" applyBorder="1" applyAlignment="1">
      <alignment horizontal="right" vertical="center" shrinkToFit="1"/>
    </xf>
    <xf numFmtId="190" fontId="31" fillId="0" borderId="18" xfId="42" applyNumberFormat="1" applyFont="1" applyBorder="1" applyAlignment="1">
      <alignment horizontal="right" vertical="center" shrinkToFit="1"/>
    </xf>
    <xf numFmtId="191" fontId="7" fillId="0" borderId="71" xfId="48" applyNumberFormat="1" applyFont="1" applyFill="1" applyBorder="1" applyAlignment="1">
      <alignment horizontal="right" vertical="center"/>
    </xf>
    <xf numFmtId="191" fontId="7" fillId="0" borderId="83" xfId="48" applyNumberFormat="1" applyFont="1" applyFill="1" applyBorder="1" applyAlignment="1">
      <alignment horizontal="right" vertical="center"/>
    </xf>
    <xf numFmtId="191" fontId="7" fillId="0" borderId="84" xfId="48" applyNumberFormat="1" applyFont="1" applyFill="1" applyBorder="1" applyAlignment="1">
      <alignment horizontal="right" vertical="center"/>
    </xf>
    <xf numFmtId="191" fontId="7" fillId="0" borderId="72" xfId="48" applyNumberFormat="1" applyFont="1" applyFill="1" applyBorder="1" applyAlignment="1">
      <alignment horizontal="right" vertical="center"/>
    </xf>
    <xf numFmtId="191" fontId="7" fillId="0" borderId="85" xfId="48" applyNumberFormat="1" applyFont="1" applyFill="1" applyBorder="1" applyAlignment="1">
      <alignment horizontal="right" vertical="center"/>
    </xf>
    <xf numFmtId="191" fontId="7" fillId="0" borderId="0" xfId="48" applyNumberFormat="1" applyFont="1" applyFill="1" applyBorder="1" applyAlignment="1">
      <alignment horizontal="right" vertical="center"/>
    </xf>
    <xf numFmtId="191" fontId="7" fillId="0" borderId="70" xfId="48" applyNumberFormat="1" applyFont="1" applyFill="1" applyBorder="1" applyAlignment="1">
      <alignment horizontal="right" vertical="center"/>
    </xf>
    <xf numFmtId="191" fontId="7" fillId="0" borderId="73" xfId="48" applyNumberFormat="1" applyFont="1" applyFill="1" applyBorder="1" applyAlignment="1">
      <alignment horizontal="right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left" vertical="center"/>
    </xf>
    <xf numFmtId="181" fontId="7" fillId="0" borderId="71" xfId="48" applyNumberFormat="1" applyFont="1" applyFill="1" applyBorder="1" applyAlignment="1">
      <alignment horizontal="right" vertical="center"/>
    </xf>
    <xf numFmtId="181" fontId="7" fillId="0" borderId="83" xfId="48" applyNumberFormat="1" applyFont="1" applyFill="1" applyBorder="1" applyAlignment="1">
      <alignment horizontal="right" vertical="center"/>
    </xf>
    <xf numFmtId="181" fontId="7" fillId="0" borderId="84" xfId="48" applyNumberFormat="1" applyFont="1" applyFill="1" applyBorder="1" applyAlignment="1">
      <alignment horizontal="right" vertical="center"/>
    </xf>
    <xf numFmtId="181" fontId="7" fillId="0" borderId="71" xfId="0" applyNumberFormat="1" applyFont="1" applyFill="1" applyBorder="1" applyAlignment="1">
      <alignment horizontal="right" vertical="center"/>
    </xf>
    <xf numFmtId="181" fontId="7" fillId="0" borderId="73" xfId="0" applyNumberFormat="1" applyFont="1" applyFill="1" applyBorder="1" applyAlignment="1">
      <alignment horizontal="right" vertical="center"/>
    </xf>
    <xf numFmtId="181" fontId="7" fillId="0" borderId="87" xfId="0" applyNumberFormat="1" applyFont="1" applyFill="1" applyBorder="1" applyAlignment="1">
      <alignment horizontal="right" vertical="center"/>
    </xf>
    <xf numFmtId="181" fontId="7" fillId="0" borderId="72" xfId="48" applyNumberFormat="1" applyFont="1" applyFill="1" applyBorder="1" applyAlignment="1">
      <alignment horizontal="right" vertical="center"/>
    </xf>
    <xf numFmtId="181" fontId="7" fillId="0" borderId="71" xfId="42" applyNumberFormat="1" applyFont="1" applyFill="1" applyBorder="1" applyAlignment="1">
      <alignment horizontal="right" vertical="center"/>
    </xf>
    <xf numFmtId="181" fontId="7" fillId="0" borderId="84" xfId="42" applyNumberFormat="1" applyFont="1" applyFill="1" applyBorder="1" applyAlignment="1">
      <alignment horizontal="right" vertical="center"/>
    </xf>
    <xf numFmtId="181" fontId="7" fillId="0" borderId="70" xfId="42" applyNumberFormat="1" applyFont="1" applyFill="1" applyBorder="1" applyAlignment="1">
      <alignment horizontal="right" vertical="center"/>
    </xf>
    <xf numFmtId="181" fontId="7" fillId="0" borderId="83" xfId="42" applyNumberFormat="1" applyFont="1" applyFill="1" applyBorder="1" applyAlignment="1">
      <alignment horizontal="right" vertical="center"/>
    </xf>
    <xf numFmtId="0" fontId="7" fillId="0" borderId="88" xfId="0" applyFont="1" applyFill="1" applyBorder="1" applyAlignment="1">
      <alignment horizontal="center" vertical="center" shrinkToFit="1"/>
    </xf>
    <xf numFmtId="187" fontId="33" fillId="0" borderId="89" xfId="48" applyNumberFormat="1" applyFont="1" applyFill="1" applyBorder="1" applyAlignment="1">
      <alignment horizontal="right" vertical="center" shrinkToFit="1"/>
    </xf>
    <xf numFmtId="187" fontId="33" fillId="0" borderId="90" xfId="48" applyNumberFormat="1" applyFont="1" applyFill="1" applyBorder="1" applyAlignment="1">
      <alignment horizontal="right" vertical="center" shrinkToFit="1"/>
    </xf>
    <xf numFmtId="187" fontId="33" fillId="0" borderId="91" xfId="48" applyNumberFormat="1" applyFont="1" applyFill="1" applyBorder="1" applyAlignment="1">
      <alignment horizontal="right" vertical="center" shrinkToFit="1"/>
    </xf>
    <xf numFmtId="187" fontId="33" fillId="0" borderId="92" xfId="48" applyNumberFormat="1" applyFont="1" applyFill="1" applyBorder="1" applyAlignment="1">
      <alignment horizontal="right" vertical="center" shrinkToFit="1"/>
    </xf>
    <xf numFmtId="187" fontId="33" fillId="0" borderId="93" xfId="48" applyNumberFormat="1" applyFont="1" applyFill="1" applyBorder="1" applyAlignment="1">
      <alignment horizontal="right" vertical="center" shrinkToFit="1"/>
    </xf>
    <xf numFmtId="187" fontId="33" fillId="0" borderId="94" xfId="48" applyNumberFormat="1" applyFont="1" applyFill="1" applyBorder="1" applyAlignment="1">
      <alignment horizontal="right" vertical="center" shrinkToFit="1"/>
    </xf>
    <xf numFmtId="183" fontId="33" fillId="0" borderId="95" xfId="48" applyNumberFormat="1" applyFont="1" applyFill="1" applyBorder="1" applyAlignment="1">
      <alignment horizontal="right" vertical="center" shrinkToFit="1"/>
    </xf>
    <xf numFmtId="183" fontId="33" fillId="0" borderId="96" xfId="48" applyNumberFormat="1" applyFont="1" applyFill="1" applyBorder="1" applyAlignment="1">
      <alignment horizontal="right" vertical="center" shrinkToFit="1"/>
    </xf>
    <xf numFmtId="183" fontId="33" fillId="0" borderId="97" xfId="48" applyNumberFormat="1" applyFont="1" applyFill="1" applyBorder="1" applyAlignment="1">
      <alignment horizontal="right" vertical="center" shrinkToFit="1"/>
    </xf>
    <xf numFmtId="187" fontId="33" fillId="0" borderId="97" xfId="48" applyNumberFormat="1" applyFont="1" applyFill="1" applyBorder="1" applyAlignment="1">
      <alignment horizontal="right" vertical="center" shrinkToFit="1"/>
    </xf>
    <xf numFmtId="182" fontId="7" fillId="0" borderId="98" xfId="48" applyNumberFormat="1" applyFont="1" applyFill="1" applyBorder="1" applyAlignment="1">
      <alignment horizontal="right" vertical="center"/>
    </xf>
    <xf numFmtId="38" fontId="7" fillId="21" borderId="99" xfId="48" applyFont="1" applyFill="1" applyBorder="1" applyAlignment="1">
      <alignment horizontal="center" vertical="center"/>
    </xf>
    <xf numFmtId="38" fontId="7" fillId="21" borderId="100" xfId="48" applyFont="1" applyFill="1" applyBorder="1" applyAlignment="1">
      <alignment horizontal="center" vertical="center"/>
    </xf>
    <xf numFmtId="38" fontId="7" fillId="21" borderId="101" xfId="48" applyFont="1" applyFill="1" applyBorder="1" applyAlignment="1">
      <alignment horizontal="center" vertical="center"/>
    </xf>
    <xf numFmtId="38" fontId="7" fillId="21" borderId="102" xfId="48" applyFont="1" applyFill="1" applyBorder="1" applyAlignment="1">
      <alignment horizontal="center" vertical="center"/>
    </xf>
    <xf numFmtId="38" fontId="7" fillId="21" borderId="103" xfId="48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center" vertical="center" shrinkToFit="1"/>
    </xf>
    <xf numFmtId="183" fontId="33" fillId="0" borderId="10" xfId="48" applyNumberFormat="1" applyFont="1" applyFill="1" applyBorder="1" applyAlignment="1">
      <alignment horizontal="right" vertical="center" shrinkToFit="1"/>
    </xf>
    <xf numFmtId="187" fontId="33" fillId="0" borderId="12" xfId="48" applyNumberFormat="1" applyFont="1" applyFill="1" applyBorder="1" applyAlignment="1">
      <alignment horizontal="right" vertical="center" shrinkToFit="1"/>
    </xf>
    <xf numFmtId="187" fontId="33" fillId="0" borderId="76" xfId="48" applyNumberFormat="1" applyFont="1" applyFill="1" applyBorder="1" applyAlignment="1">
      <alignment horizontal="right" vertical="center" shrinkToFit="1"/>
    </xf>
    <xf numFmtId="183" fontId="33" fillId="0" borderId="11" xfId="48" applyNumberFormat="1" applyFont="1" applyFill="1" applyBorder="1" applyAlignment="1">
      <alignment horizontal="right" vertical="center" shrinkToFit="1"/>
    </xf>
    <xf numFmtId="187" fontId="33" fillId="0" borderId="77" xfId="48" applyNumberFormat="1" applyFont="1" applyFill="1" applyBorder="1" applyAlignment="1">
      <alignment horizontal="right" vertical="center" shrinkToFit="1"/>
    </xf>
    <xf numFmtId="183" fontId="33" fillId="0" borderId="15" xfId="48" applyNumberFormat="1" applyFont="1" applyFill="1" applyBorder="1" applyAlignment="1">
      <alignment horizontal="right" vertical="center" shrinkToFit="1"/>
    </xf>
    <xf numFmtId="187" fontId="33" fillId="0" borderId="16" xfId="48" applyNumberFormat="1" applyFont="1" applyFill="1" applyBorder="1" applyAlignment="1">
      <alignment horizontal="right" vertical="center" shrinkToFit="1"/>
    </xf>
    <xf numFmtId="187" fontId="33" fillId="0" borderId="104" xfId="48" applyNumberFormat="1" applyFont="1" applyFill="1" applyBorder="1" applyAlignment="1">
      <alignment horizontal="right" vertical="center" shrinkToFit="1"/>
    </xf>
    <xf numFmtId="183" fontId="33" fillId="0" borderId="13" xfId="48" applyNumberFormat="1" applyFont="1" applyFill="1" applyBorder="1" applyAlignment="1">
      <alignment horizontal="right" vertical="center" shrinkToFit="1"/>
    </xf>
    <xf numFmtId="183" fontId="33" fillId="0" borderId="32" xfId="48" applyNumberFormat="1" applyFont="1" applyFill="1" applyBorder="1" applyAlignment="1">
      <alignment horizontal="right" vertical="center" shrinkToFit="1"/>
    </xf>
    <xf numFmtId="183" fontId="33" fillId="0" borderId="19" xfId="48" applyNumberFormat="1" applyFont="1" applyFill="1" applyBorder="1" applyAlignment="1">
      <alignment horizontal="right" vertical="center" shrinkToFit="1"/>
    </xf>
    <xf numFmtId="187" fontId="33" fillId="0" borderId="80" xfId="48" applyNumberFormat="1" applyFont="1" applyFill="1" applyBorder="1" applyAlignment="1">
      <alignment horizontal="right" vertical="center" shrinkToFit="1"/>
    </xf>
    <xf numFmtId="183" fontId="33" fillId="0" borderId="31" xfId="48" applyNumberFormat="1" applyFont="1" applyFill="1" applyBorder="1" applyAlignment="1">
      <alignment horizontal="right" vertical="center" shrinkToFit="1"/>
    </xf>
    <xf numFmtId="187" fontId="33" fillId="0" borderId="18" xfId="48" applyNumberFormat="1" applyFont="1" applyFill="1" applyBorder="1" applyAlignment="1">
      <alignment horizontal="right" vertical="center" shrinkToFit="1"/>
    </xf>
    <xf numFmtId="0" fontId="7" fillId="0" borderId="105" xfId="0" applyFont="1" applyFill="1" applyBorder="1" applyAlignment="1">
      <alignment horizontal="center" vertical="center" shrinkToFit="1"/>
    </xf>
    <xf numFmtId="38" fontId="7" fillId="0" borderId="51" xfId="48" applyFont="1" applyFill="1" applyBorder="1" applyAlignment="1">
      <alignment horizontal="center" vertical="center"/>
    </xf>
    <xf numFmtId="38" fontId="7" fillId="0" borderId="52" xfId="48" applyFont="1" applyFill="1" applyBorder="1" applyAlignment="1">
      <alignment horizontal="center" vertical="center"/>
    </xf>
    <xf numFmtId="38" fontId="7" fillId="0" borderId="53" xfId="48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38" fontId="7" fillId="0" borderId="64" xfId="48" applyFont="1" applyFill="1" applyBorder="1" applyAlignment="1">
      <alignment horizontal="center" vertical="center"/>
    </xf>
    <xf numFmtId="38" fontId="7" fillId="0" borderId="54" xfId="48" applyFont="1" applyFill="1" applyBorder="1" applyAlignment="1">
      <alignment horizontal="center" vertical="center"/>
    </xf>
    <xf numFmtId="0" fontId="7" fillId="0" borderId="71" xfId="48" applyNumberFormat="1" applyFont="1" applyFill="1" applyBorder="1" applyAlignment="1">
      <alignment horizontal="center" vertical="center"/>
    </xf>
    <xf numFmtId="38" fontId="7" fillId="0" borderId="83" xfId="48" applyFont="1" applyFill="1" applyBorder="1" applyAlignment="1">
      <alignment horizontal="center" vertical="center"/>
    </xf>
    <xf numFmtId="38" fontId="7" fillId="0" borderId="84" xfId="48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 shrinkToFit="1"/>
    </xf>
    <xf numFmtId="0" fontId="7" fillId="0" borderId="83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87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38" fontId="7" fillId="0" borderId="71" xfId="48" applyFont="1" applyFill="1" applyBorder="1" applyAlignment="1">
      <alignment horizontal="center" vertical="center"/>
    </xf>
    <xf numFmtId="38" fontId="7" fillId="0" borderId="72" xfId="48" applyFont="1" applyFill="1" applyBorder="1" applyAlignment="1">
      <alignment horizontal="center" vertical="center"/>
    </xf>
    <xf numFmtId="38" fontId="7" fillId="0" borderId="70" xfId="48" applyFont="1" applyFill="1" applyBorder="1" applyAlignment="1">
      <alignment horizontal="center" vertical="center"/>
    </xf>
    <xf numFmtId="183" fontId="33" fillId="0" borderId="106" xfId="48" applyNumberFormat="1" applyFont="1" applyFill="1" applyBorder="1" applyAlignment="1">
      <alignment horizontal="right" vertical="center" shrinkToFit="1"/>
    </xf>
    <xf numFmtId="0" fontId="7" fillId="0" borderId="82" xfId="0" applyFont="1" applyFill="1" applyBorder="1" applyAlignment="1">
      <alignment horizontal="center" vertical="center" shrinkToFit="1"/>
    </xf>
    <xf numFmtId="187" fontId="33" fillId="0" borderId="28" xfId="48" applyNumberFormat="1" applyFont="1" applyFill="1" applyBorder="1" applyAlignment="1">
      <alignment horizontal="right" vertical="center" shrinkToFit="1"/>
    </xf>
    <xf numFmtId="187" fontId="33" fillId="0" borderId="81" xfId="48" applyNumberFormat="1" applyFont="1" applyFill="1" applyBorder="1" applyAlignment="1">
      <alignment horizontal="right" vertical="center" shrinkToFit="1"/>
    </xf>
    <xf numFmtId="187" fontId="33" fillId="0" borderId="82" xfId="48" applyNumberFormat="1" applyFont="1" applyFill="1" applyBorder="1" applyAlignment="1">
      <alignment horizontal="right" vertical="center" shrinkToFit="1"/>
    </xf>
    <xf numFmtId="187" fontId="33" fillId="0" borderId="27" xfId="48" applyNumberFormat="1" applyFont="1" applyFill="1" applyBorder="1" applyAlignment="1">
      <alignment horizontal="right" vertical="center" shrinkToFit="1"/>
    </xf>
    <xf numFmtId="187" fontId="33" fillId="0" borderId="107" xfId="48" applyNumberFormat="1" applyFont="1" applyFill="1" applyBorder="1" applyAlignment="1">
      <alignment horizontal="right" vertical="center" shrinkToFit="1"/>
    </xf>
    <xf numFmtId="187" fontId="33" fillId="0" borderId="30" xfId="48" applyNumberFormat="1" applyFont="1" applyFill="1" applyBorder="1" applyAlignment="1">
      <alignment horizontal="right" vertical="center" shrinkToFit="1"/>
    </xf>
    <xf numFmtId="187" fontId="33" fillId="0" borderId="29" xfId="48" applyNumberFormat="1" applyFont="1" applyFill="1" applyBorder="1" applyAlignment="1">
      <alignment horizontal="right" vertical="center" shrinkToFit="1"/>
    </xf>
    <xf numFmtId="187" fontId="33" fillId="0" borderId="108" xfId="48" applyNumberFormat="1" applyFont="1" applyFill="1" applyBorder="1" applyAlignment="1">
      <alignment horizontal="right" vertical="center" shrinkToFit="1"/>
    </xf>
    <xf numFmtId="187" fontId="33" fillId="0" borderId="109" xfId="48" applyNumberFormat="1" applyFont="1" applyFill="1" applyBorder="1" applyAlignment="1">
      <alignment horizontal="right" vertical="center" shrinkToFit="1"/>
    </xf>
    <xf numFmtId="187" fontId="33" fillId="0" borderId="110" xfId="48" applyNumberFormat="1" applyFont="1" applyFill="1" applyBorder="1" applyAlignment="1">
      <alignment horizontal="right" vertical="center" shrinkToFit="1"/>
    </xf>
    <xf numFmtId="187" fontId="33" fillId="0" borderId="111" xfId="48" applyNumberFormat="1" applyFont="1" applyFill="1" applyBorder="1" applyAlignment="1">
      <alignment horizontal="right" vertical="center" shrinkToFit="1"/>
    </xf>
    <xf numFmtId="187" fontId="33" fillId="0" borderId="112" xfId="48" applyNumberFormat="1" applyFont="1" applyFill="1" applyBorder="1" applyAlignment="1">
      <alignment horizontal="right" vertical="center" shrinkToFit="1"/>
    </xf>
    <xf numFmtId="187" fontId="33" fillId="0" borderId="113" xfId="48" applyNumberFormat="1" applyFont="1" applyFill="1" applyBorder="1" applyAlignment="1">
      <alignment horizontal="right" vertical="center" shrinkToFit="1"/>
    </xf>
    <xf numFmtId="0" fontId="7" fillId="0" borderId="23" xfId="0" applyFont="1" applyFill="1" applyBorder="1" applyAlignment="1">
      <alignment horizontal="left" vertical="center"/>
    </xf>
    <xf numFmtId="186" fontId="7" fillId="0" borderId="99" xfId="48" applyNumberFormat="1" applyFont="1" applyFill="1" applyBorder="1" applyAlignment="1">
      <alignment horizontal="right" vertical="center"/>
    </xf>
    <xf numFmtId="186" fontId="7" fillId="0" borderId="100" xfId="48" applyNumberFormat="1" applyFont="1" applyFill="1" applyBorder="1" applyAlignment="1">
      <alignment horizontal="right" vertical="center"/>
    </xf>
    <xf numFmtId="186" fontId="7" fillId="0" borderId="103" xfId="48" applyNumberFormat="1" applyFont="1" applyFill="1" applyBorder="1" applyAlignment="1">
      <alignment horizontal="right" vertical="center"/>
    </xf>
    <xf numFmtId="186" fontId="7" fillId="0" borderId="86" xfId="48" applyNumberFormat="1" applyFont="1" applyFill="1" applyBorder="1" applyAlignment="1">
      <alignment horizontal="right" vertical="center"/>
    </xf>
    <xf numFmtId="186" fontId="7" fillId="0" borderId="114" xfId="48" applyNumberFormat="1" applyFont="1" applyFill="1" applyBorder="1" applyAlignment="1">
      <alignment horizontal="right" vertical="center"/>
    </xf>
    <xf numFmtId="185" fontId="7" fillId="0" borderId="75" xfId="48" applyNumberFormat="1" applyFont="1" applyFill="1" applyBorder="1" applyAlignment="1">
      <alignment horizontal="right" vertical="center"/>
    </xf>
    <xf numFmtId="185" fontId="7" fillId="0" borderId="34" xfId="48" applyNumberFormat="1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center" vertical="center"/>
    </xf>
    <xf numFmtId="183" fontId="7" fillId="0" borderId="115" xfId="48" applyNumberFormat="1" applyFont="1" applyFill="1" applyBorder="1" applyAlignment="1">
      <alignment horizontal="right" vertical="center"/>
    </xf>
    <xf numFmtId="183" fontId="7" fillId="0" borderId="38" xfId="48" applyNumberFormat="1" applyFont="1" applyFill="1" applyBorder="1" applyAlignment="1">
      <alignment horizontal="right" vertical="center"/>
    </xf>
    <xf numFmtId="183" fontId="7" fillId="0" borderId="116" xfId="48" applyNumberFormat="1" applyFont="1" applyFill="1" applyBorder="1" applyAlignment="1">
      <alignment horizontal="right" vertical="center"/>
    </xf>
    <xf numFmtId="183" fontId="7" fillId="0" borderId="41" xfId="48" applyNumberFormat="1" applyFont="1" applyFill="1" applyBorder="1" applyAlignment="1">
      <alignment horizontal="right" vertical="center"/>
    </xf>
    <xf numFmtId="183" fontId="7" fillId="0" borderId="68" xfId="48" applyNumberFormat="1" applyFont="1" applyFill="1" applyBorder="1" applyAlignment="1">
      <alignment horizontal="right" vertical="center"/>
    </xf>
    <xf numFmtId="183" fontId="7" fillId="0" borderId="17" xfId="48" applyNumberFormat="1" applyFont="1" applyFill="1" applyBorder="1" applyAlignment="1">
      <alignment horizontal="right" vertical="center"/>
    </xf>
    <xf numFmtId="183" fontId="7" fillId="0" borderId="117" xfId="48" applyNumberFormat="1" applyFont="1" applyFill="1" applyBorder="1" applyAlignment="1">
      <alignment horizontal="right" vertical="center"/>
    </xf>
    <xf numFmtId="183" fontId="7" fillId="0" borderId="118" xfId="48" applyNumberFormat="1" applyFont="1" applyFill="1" applyBorder="1" applyAlignment="1">
      <alignment horizontal="right" vertical="center"/>
    </xf>
    <xf numFmtId="182" fontId="7" fillId="0" borderId="119" xfId="48" applyNumberFormat="1" applyFont="1" applyFill="1" applyBorder="1" applyAlignment="1">
      <alignment horizontal="right" vertical="center"/>
    </xf>
    <xf numFmtId="182" fontId="7" fillId="0" borderId="120" xfId="48" applyNumberFormat="1" applyFont="1" applyFill="1" applyBorder="1" applyAlignment="1">
      <alignment horizontal="right" vertical="center"/>
    </xf>
    <xf numFmtId="182" fontId="7" fillId="0" borderId="68" xfId="48" applyNumberFormat="1" applyFont="1" applyFill="1" applyBorder="1" applyAlignment="1">
      <alignment horizontal="right" vertical="center"/>
    </xf>
    <xf numFmtId="182" fontId="7" fillId="0" borderId="91" xfId="48" applyNumberFormat="1" applyFont="1" applyFill="1" applyBorder="1" applyAlignment="1">
      <alignment horizontal="right" vertical="center"/>
    </xf>
    <xf numFmtId="182" fontId="7" fillId="0" borderId="116" xfId="48" applyNumberFormat="1" applyFont="1" applyFill="1" applyBorder="1" applyAlignment="1">
      <alignment horizontal="right" vertical="center"/>
    </xf>
    <xf numFmtId="182" fontId="7" fillId="0" borderId="90" xfId="48" applyNumberFormat="1" applyFont="1" applyFill="1" applyBorder="1" applyAlignment="1">
      <alignment horizontal="right" vertical="center"/>
    </xf>
    <xf numFmtId="182" fontId="7" fillId="0" borderId="69" xfId="48" applyNumberFormat="1" applyFont="1" applyFill="1" applyBorder="1" applyAlignment="1">
      <alignment horizontal="right" vertical="center"/>
    </xf>
    <xf numFmtId="182" fontId="7" fillId="0" borderId="93" xfId="48" applyNumberFormat="1" applyFont="1" applyFill="1" applyBorder="1" applyAlignment="1">
      <alignment horizontal="right" vertical="center"/>
    </xf>
    <xf numFmtId="182" fontId="7" fillId="0" borderId="115" xfId="48" applyNumberFormat="1" applyFont="1" applyFill="1" applyBorder="1" applyAlignment="1">
      <alignment horizontal="right" vertical="center"/>
    </xf>
    <xf numFmtId="182" fontId="7" fillId="0" borderId="89" xfId="48" applyNumberFormat="1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183" fontId="7" fillId="0" borderId="37" xfId="48" applyNumberFormat="1" applyFont="1" applyFill="1" applyBorder="1" applyAlignment="1">
      <alignment horizontal="right" vertical="center"/>
    </xf>
    <xf numFmtId="183" fontId="7" fillId="0" borderId="89" xfId="48" applyNumberFormat="1" applyFont="1" applyFill="1" applyBorder="1" applyAlignment="1">
      <alignment horizontal="right" vertical="center"/>
    </xf>
    <xf numFmtId="183" fontId="7" fillId="0" borderId="40" xfId="48" applyNumberFormat="1" applyFont="1" applyFill="1" applyBorder="1" applyAlignment="1">
      <alignment horizontal="right" vertical="center"/>
    </xf>
    <xf numFmtId="183" fontId="7" fillId="0" borderId="90" xfId="48" applyNumberFormat="1" applyFont="1" applyFill="1" applyBorder="1" applyAlignment="1">
      <alignment horizontal="right" vertical="center"/>
    </xf>
    <xf numFmtId="183" fontId="7" fillId="0" borderId="43" xfId="48" applyNumberFormat="1" applyFont="1" applyFill="1" applyBorder="1" applyAlignment="1">
      <alignment horizontal="right" vertical="center"/>
    </xf>
    <xf numFmtId="183" fontId="7" fillId="0" borderId="91" xfId="48" applyNumberFormat="1" applyFont="1" applyFill="1" applyBorder="1" applyAlignment="1">
      <alignment horizontal="right" vertical="center"/>
    </xf>
    <xf numFmtId="183" fontId="7" fillId="0" borderId="121" xfId="48" applyNumberFormat="1" applyFont="1" applyFill="1" applyBorder="1" applyAlignment="1">
      <alignment horizontal="right" vertical="center"/>
    </xf>
    <xf numFmtId="183" fontId="7" fillId="0" borderId="120" xfId="48" applyNumberFormat="1" applyFont="1" applyFill="1" applyBorder="1" applyAlignment="1">
      <alignment horizontal="right" vertical="center"/>
    </xf>
    <xf numFmtId="38" fontId="7" fillId="0" borderId="119" xfId="48" applyFont="1" applyFill="1" applyBorder="1" applyAlignment="1">
      <alignment horizontal="right" vertical="center"/>
    </xf>
    <xf numFmtId="38" fontId="7" fillId="0" borderId="121" xfId="48" applyFont="1" applyFill="1" applyBorder="1" applyAlignment="1">
      <alignment horizontal="right" vertical="center"/>
    </xf>
    <xf numFmtId="38" fontId="7" fillId="0" borderId="120" xfId="48" applyFont="1" applyFill="1" applyBorder="1" applyAlignment="1">
      <alignment horizontal="right" vertical="center"/>
    </xf>
    <xf numFmtId="183" fontId="7" fillId="0" borderId="33" xfId="48" applyNumberFormat="1" applyFont="1" applyFill="1" applyBorder="1" applyAlignment="1">
      <alignment horizontal="right" vertical="center"/>
    </xf>
    <xf numFmtId="183" fontId="7" fillId="0" borderId="47" xfId="48" applyNumberFormat="1" applyFont="1" applyFill="1" applyBorder="1" applyAlignment="1">
      <alignment horizontal="right" vertical="center"/>
    </xf>
    <xf numFmtId="183" fontId="7" fillId="0" borderId="92" xfId="48" applyNumberFormat="1" applyFont="1" applyFill="1" applyBorder="1" applyAlignment="1">
      <alignment horizontal="right" vertical="center"/>
    </xf>
    <xf numFmtId="183" fontId="7" fillId="0" borderId="69" xfId="48" applyNumberFormat="1" applyFont="1" applyFill="1" applyBorder="1" applyAlignment="1">
      <alignment horizontal="right" vertical="center"/>
    </xf>
    <xf numFmtId="183" fontId="7" fillId="0" borderId="49" xfId="48" applyNumberFormat="1" applyFont="1" applyFill="1" applyBorder="1" applyAlignment="1">
      <alignment horizontal="right" vertical="center"/>
    </xf>
    <xf numFmtId="183" fontId="7" fillId="0" borderId="93" xfId="48" applyNumberFormat="1" applyFont="1" applyFill="1" applyBorder="1" applyAlignment="1">
      <alignment horizontal="right" vertical="center"/>
    </xf>
    <xf numFmtId="183" fontId="7" fillId="0" borderId="119" xfId="48" applyNumberFormat="1" applyFont="1" applyFill="1" applyBorder="1" applyAlignment="1">
      <alignment horizontal="right" vertical="center"/>
    </xf>
    <xf numFmtId="183" fontId="7" fillId="0" borderId="122" xfId="48" applyNumberFormat="1" applyFont="1" applyFill="1" applyBorder="1" applyAlignment="1">
      <alignment horizontal="right" vertical="center"/>
    </xf>
    <xf numFmtId="183" fontId="7" fillId="0" borderId="45" xfId="48" applyNumberFormat="1" applyFont="1" applyFill="1" applyBorder="1" applyAlignment="1">
      <alignment horizontal="right" vertical="center"/>
    </xf>
    <xf numFmtId="183" fontId="7" fillId="0" borderId="94" xfId="48" applyNumberFormat="1" applyFont="1" applyFill="1" applyBorder="1" applyAlignment="1">
      <alignment horizontal="right" vertical="center"/>
    </xf>
    <xf numFmtId="0" fontId="33" fillId="0" borderId="78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189" fontId="7" fillId="0" borderId="71" xfId="48" applyNumberFormat="1" applyFont="1" applyFill="1" applyBorder="1" applyAlignment="1">
      <alignment horizontal="right" vertical="center"/>
    </xf>
    <xf numFmtId="189" fontId="7" fillId="0" borderId="83" xfId="48" applyNumberFormat="1" applyFont="1" applyFill="1" applyBorder="1" applyAlignment="1">
      <alignment horizontal="right" vertical="center"/>
    </xf>
    <xf numFmtId="189" fontId="7" fillId="0" borderId="84" xfId="48" applyNumberFormat="1" applyFont="1" applyFill="1" applyBorder="1" applyAlignment="1">
      <alignment horizontal="right" vertical="center"/>
    </xf>
    <xf numFmtId="189" fontId="7" fillId="0" borderId="72" xfId="48" applyNumberFormat="1" applyFont="1" applyFill="1" applyBorder="1" applyAlignment="1">
      <alignment horizontal="right" vertical="center"/>
    </xf>
    <xf numFmtId="189" fontId="7" fillId="0" borderId="85" xfId="48" applyNumberFormat="1" applyFont="1" applyFill="1" applyBorder="1" applyAlignment="1">
      <alignment horizontal="right" vertical="center"/>
    </xf>
    <xf numFmtId="189" fontId="7" fillId="0" borderId="70" xfId="48" applyNumberFormat="1" applyFont="1" applyFill="1" applyBorder="1" applyAlignment="1">
      <alignment horizontal="right" vertical="center"/>
    </xf>
    <xf numFmtId="189" fontId="7" fillId="0" borderId="73" xfId="48" applyNumberFormat="1" applyFont="1" applyFill="1" applyBorder="1" applyAlignment="1">
      <alignment horizontal="right" vertical="center"/>
    </xf>
    <xf numFmtId="0" fontId="31" fillId="0" borderId="61" xfId="0" applyFont="1" applyBorder="1" applyAlignment="1">
      <alignment shrinkToFit="1"/>
    </xf>
    <xf numFmtId="0" fontId="31" fillId="0" borderId="61" xfId="0" applyFont="1" applyBorder="1" applyAlignment="1">
      <alignment horizontal="center" shrinkToFit="1"/>
    </xf>
    <xf numFmtId="178" fontId="31" fillId="0" borderId="61" xfId="0" applyNumberFormat="1" applyFont="1" applyBorder="1" applyAlignment="1">
      <alignment horizontal="center" shrinkToFit="1"/>
    </xf>
    <xf numFmtId="179" fontId="31" fillId="0" borderId="61" xfId="0" applyNumberFormat="1" applyFont="1" applyBorder="1" applyAlignment="1">
      <alignment horizontal="center" shrinkToFit="1"/>
    </xf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38" fontId="43" fillId="0" borderId="0" xfId="48" applyFont="1" applyFill="1" applyBorder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60" applyNumberFormat="1" applyFont="1" applyAlignment="1">
      <alignment horizontal="right" vertical="center"/>
      <protection/>
    </xf>
    <xf numFmtId="0" fontId="7" fillId="0" borderId="0" xfId="0" applyFont="1" applyBorder="1" applyAlignment="1">
      <alignment horizontal="right" vertical="center" wrapText="1"/>
    </xf>
    <xf numFmtId="0" fontId="0" fillId="0" borderId="0" xfId="60" applyNumberFormat="1" applyFont="1" applyAlignment="1">
      <alignment horizontal="right" vertical="center"/>
      <protection/>
    </xf>
    <xf numFmtId="177" fontId="0" fillId="0" borderId="0" xfId="60" applyNumberFormat="1" applyFont="1" applyAlignment="1">
      <alignment horizontal="right" vertical="center"/>
      <protection/>
    </xf>
    <xf numFmtId="0" fontId="1" fillId="0" borderId="0" xfId="60" applyNumberFormat="1" applyFont="1" applyAlignment="1">
      <alignment horizontal="right" vertical="center"/>
      <protection/>
    </xf>
    <xf numFmtId="0" fontId="8" fillId="0" borderId="0" xfId="60" applyNumberFormat="1" applyFont="1" applyAlignment="1">
      <alignment horizontal="left" vertical="center"/>
      <protection/>
    </xf>
    <xf numFmtId="0" fontId="0" fillId="0" borderId="0" xfId="60" applyNumberFormat="1" applyFont="1" applyAlignment="1">
      <alignment horizontal="left" vertical="center"/>
      <protection/>
    </xf>
    <xf numFmtId="177" fontId="31" fillId="0" borderId="45" xfId="60" applyNumberFormat="1" applyFont="1" applyBorder="1" applyAlignment="1">
      <alignment horizontal="right" vertical="center" shrinkToFit="1"/>
      <protection/>
    </xf>
    <xf numFmtId="177" fontId="31" fillId="0" borderId="123" xfId="60" applyNumberFormat="1" applyFont="1" applyBorder="1" applyAlignment="1">
      <alignment horizontal="right" vertical="center" shrinkToFit="1"/>
      <protection/>
    </xf>
    <xf numFmtId="177" fontId="31" fillId="0" borderId="109" xfId="60" applyNumberFormat="1" applyFont="1" applyBorder="1" applyAlignment="1">
      <alignment horizontal="right" vertical="center" shrinkToFit="1"/>
      <protection/>
    </xf>
    <xf numFmtId="0" fontId="31" fillId="0" borderId="61" xfId="60" applyNumberFormat="1" applyFont="1" applyBorder="1" applyAlignment="1">
      <alignment horizontal="center" vertical="center" shrinkToFit="1"/>
      <protection/>
    </xf>
    <xf numFmtId="0" fontId="32" fillId="0" borderId="61" xfId="60" applyNumberFormat="1" applyFont="1" applyBorder="1" applyAlignment="1">
      <alignment horizontal="center" vertical="center" shrinkToFit="1"/>
      <protection/>
    </xf>
    <xf numFmtId="0" fontId="32" fillId="0" borderId="109" xfId="0" applyFont="1" applyFill="1" applyBorder="1" applyAlignment="1">
      <alignment horizontal="center" vertical="center" shrinkToFit="1"/>
    </xf>
    <xf numFmtId="0" fontId="32" fillId="0" borderId="45" xfId="61" applyFont="1" applyFill="1" applyBorder="1" applyAlignment="1">
      <alignment horizontal="center" vertical="center" shrinkToFit="1"/>
      <protection/>
    </xf>
    <xf numFmtId="0" fontId="32" fillId="0" borderId="45" xfId="0" applyFont="1" applyFill="1" applyBorder="1" applyAlignment="1">
      <alignment horizontal="center" vertical="center" shrinkToFit="1"/>
    </xf>
    <xf numFmtId="0" fontId="32" fillId="0" borderId="123" xfId="60" applyNumberFormat="1" applyFont="1" applyFill="1" applyBorder="1" applyAlignment="1">
      <alignment horizontal="center" vertical="center" shrinkToFit="1"/>
      <protection/>
    </xf>
    <xf numFmtId="0" fontId="44" fillId="0" borderId="0" xfId="60" applyNumberFormat="1" applyFont="1" applyAlignment="1">
      <alignment horizontal="left" vertical="center"/>
      <protection/>
    </xf>
    <xf numFmtId="0" fontId="48" fillId="0" borderId="0" xfId="60" applyNumberFormat="1" applyFont="1" applyAlignment="1">
      <alignment horizontal="left" vertical="center"/>
      <protection/>
    </xf>
    <xf numFmtId="0" fontId="8" fillId="0" borderId="0" xfId="60" applyNumberFormat="1" applyFont="1" applyFill="1" applyAlignment="1">
      <alignment horizontal="right" vertical="center"/>
      <protection/>
    </xf>
    <xf numFmtId="0" fontId="1" fillId="0" borderId="0" xfId="60" applyNumberFormat="1" applyFont="1" applyFill="1" applyAlignment="1">
      <alignment horizontal="right" vertical="center"/>
      <protection/>
    </xf>
    <xf numFmtId="177" fontId="46" fillId="0" borderId="0" xfId="60" applyNumberFormat="1" applyFont="1" applyFill="1" applyBorder="1" applyAlignment="1">
      <alignment horizontal="right" vertical="center"/>
      <protection/>
    </xf>
    <xf numFmtId="0" fontId="46" fillId="0" borderId="0" xfId="60" applyNumberFormat="1" applyFont="1" applyFill="1" applyBorder="1" applyAlignment="1">
      <alignment horizontal="right" vertical="center"/>
      <protection/>
    </xf>
    <xf numFmtId="38" fontId="46" fillId="0" borderId="0" xfId="48" applyFont="1" applyFill="1" applyBorder="1" applyAlignment="1">
      <alignment horizontal="right" vertical="center"/>
    </xf>
    <xf numFmtId="0" fontId="46" fillId="0" borderId="0" xfId="60" applyFont="1" applyFill="1" applyBorder="1" applyAlignment="1">
      <alignment horizontal="right" vertical="center"/>
      <protection/>
    </xf>
    <xf numFmtId="0" fontId="44" fillId="0" borderId="0" xfId="0" applyFont="1" applyAlignment="1">
      <alignment/>
    </xf>
    <xf numFmtId="0" fontId="44" fillId="0" borderId="0" xfId="0" applyFont="1" applyFill="1" applyAlignment="1">
      <alignment vertical="center"/>
    </xf>
    <xf numFmtId="0" fontId="42" fillId="0" borderId="61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1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7" fillId="0" borderId="97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0" fontId="0" fillId="0" borderId="73" xfId="0" applyBorder="1" applyAlignment="1">
      <alignment/>
    </xf>
    <xf numFmtId="0" fontId="31" fillId="0" borderId="95" xfId="0" applyFont="1" applyFill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7" fillId="0" borderId="99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95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 wrapText="1"/>
    </xf>
    <xf numFmtId="0" fontId="7" fillId="0" borderId="125" xfId="0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7" fillId="0" borderId="126" xfId="0" applyFont="1" applyFill="1" applyBorder="1" applyAlignment="1">
      <alignment horizontal="center" vertical="center" wrapText="1"/>
    </xf>
    <xf numFmtId="0" fontId="0" fillId="0" borderId="73" xfId="0" applyBorder="1" applyAlignment="1">
      <alignment vertical="center"/>
    </xf>
    <xf numFmtId="0" fontId="7" fillId="21" borderId="19" xfId="0" applyFont="1" applyFill="1" applyBorder="1" applyAlignment="1">
      <alignment horizontal="center" vertical="center"/>
    </xf>
    <xf numFmtId="0" fontId="0" fillId="21" borderId="19" xfId="0" applyFill="1" applyBorder="1" applyAlignment="1">
      <alignment horizontal="center" vertical="center"/>
    </xf>
    <xf numFmtId="0" fontId="0" fillId="0" borderId="73" xfId="0" applyBorder="1" applyAlignment="1">
      <alignment vertical="center" wrapText="1"/>
    </xf>
    <xf numFmtId="0" fontId="7" fillId="21" borderId="79" xfId="0" applyFont="1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129" xfId="0" applyFont="1" applyFill="1" applyBorder="1" applyAlignment="1">
      <alignment horizontal="center" vertical="center" shrinkToFit="1"/>
    </xf>
    <xf numFmtId="0" fontId="0" fillId="0" borderId="130" xfId="0" applyBorder="1" applyAlignment="1">
      <alignment horizontal="center" vertical="center" shrinkToFit="1"/>
    </xf>
    <xf numFmtId="0" fontId="0" fillId="0" borderId="129" xfId="0" applyBorder="1" applyAlignment="1">
      <alignment horizontal="center" vertical="center" shrinkToFit="1"/>
    </xf>
    <xf numFmtId="0" fontId="7" fillId="0" borderId="131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33" fillId="21" borderId="128" xfId="0" applyFont="1" applyFill="1" applyBorder="1" applyAlignment="1">
      <alignment horizontal="center" vertical="center" wrapText="1"/>
    </xf>
    <xf numFmtId="0" fontId="33" fillId="21" borderId="11" xfId="0" applyFont="1" applyFill="1" applyBorder="1" applyAlignment="1">
      <alignment horizontal="center" vertical="center" wrapText="1"/>
    </xf>
    <xf numFmtId="38" fontId="40" fillId="21" borderId="15" xfId="48" applyFont="1" applyFill="1" applyBorder="1" applyAlignment="1">
      <alignment horizontal="center" vertical="center"/>
    </xf>
    <xf numFmtId="0" fontId="40" fillId="0" borderId="16" xfId="0" applyFont="1" applyBorder="1" applyAlignment="1">
      <alignment/>
    </xf>
    <xf numFmtId="38" fontId="40" fillId="21" borderId="31" xfId="48" applyFont="1" applyFill="1" applyBorder="1" applyAlignment="1">
      <alignment horizontal="center" vertical="center"/>
    </xf>
    <xf numFmtId="0" fontId="40" fillId="0" borderId="76" xfId="0" applyFont="1" applyBorder="1" applyAlignment="1">
      <alignment/>
    </xf>
    <xf numFmtId="38" fontId="40" fillId="21" borderId="32" xfId="48" applyFont="1" applyFill="1" applyBorder="1" applyAlignment="1">
      <alignment horizontal="center" vertical="center"/>
    </xf>
    <xf numFmtId="0" fontId="40" fillId="0" borderId="77" xfId="0" applyFont="1" applyBorder="1" applyAlignment="1">
      <alignment/>
    </xf>
    <xf numFmtId="38" fontId="7" fillId="21" borderId="75" xfId="48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38" fontId="7" fillId="21" borderId="56" xfId="48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38" fontId="7" fillId="21" borderId="34" xfId="48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7" fillId="21" borderId="75" xfId="0" applyFont="1" applyFill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7" fillId="0" borderId="71" xfId="0" applyFont="1" applyFill="1" applyBorder="1" applyAlignment="1">
      <alignment horizontal="center" vertical="center" wrapText="1"/>
    </xf>
    <xf numFmtId="0" fontId="7" fillId="0" borderId="84" xfId="0" applyFont="1" applyBorder="1" applyAlignment="1">
      <alignment vertical="center" wrapText="1"/>
    </xf>
    <xf numFmtId="0" fontId="31" fillId="0" borderId="56" xfId="0" applyFont="1" applyFill="1" applyBorder="1" applyAlignment="1">
      <alignment horizontal="center" vertical="center"/>
    </xf>
    <xf numFmtId="0" fontId="0" fillId="0" borderId="99" xfId="0" applyBorder="1" applyAlignment="1">
      <alignment vertical="center"/>
    </xf>
    <xf numFmtId="0" fontId="0" fillId="0" borderId="51" xfId="0" applyBorder="1" applyAlignment="1">
      <alignment vertical="center"/>
    </xf>
    <xf numFmtId="0" fontId="31" fillId="0" borderId="78" xfId="0" applyFont="1" applyFill="1" applyBorder="1" applyAlignment="1">
      <alignment horizontal="center" vertical="center" wrapText="1" shrinkToFit="1"/>
    </xf>
    <xf numFmtId="0" fontId="31" fillId="0" borderId="34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3-25平均_3歳児5歳児比較" xfId="60"/>
    <cellStyle name="標準_集計用_3枚目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１歳６か月児健康診査〔歯科〕
受診率の年次推移</a:t>
            </a:r>
          </a:p>
        </c:rich>
      </c:tx>
      <c:layout>
        <c:manualLayout>
          <c:xMode val="factor"/>
          <c:yMode val="factor"/>
          <c:x val="-0.009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5075"/>
          <c:w val="0.988"/>
          <c:h val="0.83475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'参考_年次推移'!$K$5</c:f>
              <c:strCache>
                <c:ptCount val="1"/>
                <c:pt idx="0">
                  <c:v>受診率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'参考_年次推移'!$L$4:$AJ$4</c:f>
              <c:strCache/>
            </c:strRef>
          </c:cat>
          <c:val>
            <c:numRef>
              <c:f>'参考_年次推移'!$L$5:$AJ$5</c:f>
              <c:numCache/>
            </c:numRef>
          </c:val>
          <c:smooth val="0"/>
        </c:ser>
        <c:marker val="1"/>
        <c:axId val="47498409"/>
        <c:axId val="24832498"/>
      </c:lineChart>
      <c:catAx>
        <c:axId val="47498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0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32498"/>
        <c:crosses val="autoZero"/>
        <c:auto val="1"/>
        <c:lblOffset val="100"/>
        <c:tickLblSkip val="1"/>
        <c:noMultiLvlLbl val="0"/>
      </c:catAx>
      <c:valAx>
        <c:axId val="24832498"/>
        <c:scaling>
          <c:orientation val="minMax"/>
          <c:max val="10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98409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１歳６か月児健康診査〔歯科〕
う蝕を持つ者の割合の年次推移</a:t>
            </a:r>
          </a:p>
        </c:rich>
      </c:tx>
      <c:layout>
        <c:manualLayout>
          <c:xMode val="factor"/>
          <c:yMode val="factor"/>
          <c:x val="0.024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"/>
          <c:w val="0.988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'参考_年次推移'!$K$11</c:f>
              <c:strCache>
                <c:ptCount val="1"/>
                <c:pt idx="0">
                  <c:v>有病者率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'参考_年次推移'!$L$10:$AJ$10</c:f>
              <c:strCache/>
            </c:strRef>
          </c:cat>
          <c:val>
            <c:numRef>
              <c:f>'参考_年次推移'!$L$11:$AJ$11</c:f>
              <c:numCache/>
            </c:numRef>
          </c:val>
          <c:smooth val="0"/>
        </c:ser>
        <c:marker val="1"/>
        <c:axId val="22165891"/>
        <c:axId val="65275292"/>
      </c:lineChart>
      <c:catAx>
        <c:axId val="22165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025"/>
              <c:y val="0.1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75292"/>
        <c:crosses val="autoZero"/>
        <c:auto val="1"/>
        <c:lblOffset val="100"/>
        <c:tickLblSkip val="1"/>
        <c:noMultiLvlLbl val="0"/>
      </c:catAx>
      <c:valAx>
        <c:axId val="65275292"/>
        <c:scaling>
          <c:orientation val="minMax"/>
          <c:max val="1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8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6589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３歳児健康診査〔歯科〕
受診率の年次推移</a:t>
            </a:r>
          </a:p>
        </c:rich>
      </c:tx>
      <c:layout>
        <c:manualLayout>
          <c:xMode val="factor"/>
          <c:yMode val="factor"/>
          <c:x val="0.01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575"/>
          <c:w val="0.988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'参考_年次推移'!$K$22</c:f>
              <c:strCache>
                <c:ptCount val="1"/>
                <c:pt idx="0">
                  <c:v>受診率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'参考_年次推移'!$L$21:$AJ$21</c:f>
              <c:strCache/>
            </c:strRef>
          </c:cat>
          <c:val>
            <c:numRef>
              <c:f>'参考_年次推移'!$L$22:$AJ$22</c:f>
              <c:numCache/>
            </c:numRef>
          </c:val>
          <c:smooth val="0"/>
        </c:ser>
        <c:marker val="1"/>
        <c:axId val="50606717"/>
        <c:axId val="52807270"/>
      </c:lineChart>
      <c:catAx>
        <c:axId val="5060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07270"/>
        <c:crosses val="autoZero"/>
        <c:auto val="1"/>
        <c:lblOffset val="100"/>
        <c:tickLblSkip val="1"/>
        <c:noMultiLvlLbl val="0"/>
      </c:catAx>
      <c:valAx>
        <c:axId val="52807270"/>
        <c:scaling>
          <c:orientation val="minMax"/>
          <c:max val="10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06717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３歳児健康診査
むし歯を持つ者の割合の年次推移</a:t>
            </a:r>
          </a:p>
        </c:rich>
      </c:tx>
      <c:layout>
        <c:manualLayout>
          <c:xMode val="factor"/>
          <c:yMode val="factor"/>
          <c:x val="0.018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375"/>
          <c:w val="0.988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'参考_年次推移'!$K$26</c:f>
              <c:strCache>
                <c:ptCount val="1"/>
                <c:pt idx="0">
                  <c:v>有病者率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'参考_年次推移'!$L$25:$AJ$25</c:f>
              <c:strCache/>
            </c:strRef>
          </c:cat>
          <c:val>
            <c:numRef>
              <c:f>'参考_年次推移'!$L$26:$AJ$26</c:f>
              <c:numCache/>
            </c:numRef>
          </c:val>
          <c:smooth val="0"/>
        </c:ser>
        <c:marker val="1"/>
        <c:axId val="5503383"/>
        <c:axId val="49530448"/>
      </c:lineChart>
      <c:catAx>
        <c:axId val="5503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"/>
              <c:y val="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30448"/>
        <c:crosses val="autoZero"/>
        <c:auto val="1"/>
        <c:lblOffset val="100"/>
        <c:tickLblSkip val="1"/>
        <c:noMultiLvlLbl val="0"/>
      </c:catAx>
      <c:valAx>
        <c:axId val="49530448"/>
        <c:scaling>
          <c:orientation val="minMax"/>
          <c:max val="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338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３歳児健康診査
一人平均むし歯数の年次推移</a:t>
            </a:r>
          </a:p>
        </c:rich>
      </c:tx>
      <c:layout>
        <c:manualLayout>
          <c:xMode val="factor"/>
          <c:yMode val="factor"/>
          <c:x val="0.018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5"/>
          <c:w val="0.98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'参考_年次推移'!$K$30</c:f>
              <c:strCache>
                <c:ptCount val="1"/>
                <c:pt idx="0">
                  <c:v>う歯数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'参考_年次推移'!$L$29:$AJ$29</c:f>
              <c:strCache/>
            </c:strRef>
          </c:cat>
          <c:val>
            <c:numRef>
              <c:f>'参考_年次推移'!$L$30:$AJ$30</c:f>
              <c:numCache/>
            </c:numRef>
          </c:val>
          <c:smooth val="0"/>
        </c:ser>
        <c:marker val="1"/>
        <c:axId val="43120849"/>
        <c:axId val="52543322"/>
      </c:lineChart>
      <c:catAx>
        <c:axId val="43120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"/>
              <c:y val="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43322"/>
        <c:crosses val="autoZero"/>
        <c:auto val="1"/>
        <c:lblOffset val="100"/>
        <c:tickLblSkip val="1"/>
        <c:noMultiLvlLbl val="0"/>
      </c:catAx>
      <c:valAx>
        <c:axId val="52543322"/>
        <c:scaling>
          <c:orientation val="minMax"/>
          <c:max val="3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本</a:t>
                </a:r>
              </a:p>
            </c:rich>
          </c:tx>
          <c:layout>
            <c:manualLayout>
              <c:xMode val="factor"/>
              <c:yMode val="factor"/>
              <c:x val="0.034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20849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３歳児健康診査
むし歯を5本以上及び9本以上持つ者の割合の年次推移</a:t>
            </a:r>
          </a:p>
        </c:rich>
      </c:tx>
      <c:layout>
        <c:manualLayout>
          <c:xMode val="factor"/>
          <c:yMode val="factor"/>
          <c:x val="0.018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65"/>
          <c:w val="0.994"/>
          <c:h val="0.8535"/>
        </c:manualLayout>
      </c:layout>
      <c:lineChart>
        <c:grouping val="standard"/>
        <c:varyColors val="0"/>
        <c:ser>
          <c:idx val="1"/>
          <c:order val="0"/>
          <c:tx>
            <c:strRef>
              <c:f>'参考_年次推移'!$K$35</c:f>
              <c:strCache>
                <c:ptCount val="1"/>
                <c:pt idx="0">
                  <c:v>9本以上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'参考_年次推移'!$L$33:$AC$33</c:f>
              <c:strCache/>
            </c:strRef>
          </c:cat>
          <c:val>
            <c:numRef>
              <c:f>'参考_年次推移'!$L$35:$AC$35</c:f>
              <c:numCache/>
            </c:numRef>
          </c:val>
          <c:smooth val="0"/>
        </c:ser>
        <c:ser>
          <c:idx val="0"/>
          <c:order val="1"/>
          <c:tx>
            <c:strRef>
              <c:f>'参考_年次推移'!$K$34</c:f>
              <c:strCache>
                <c:ptCount val="1"/>
                <c:pt idx="0">
                  <c:v>5本以上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'参考_年次推移'!$L$34:$AC$34</c:f>
              <c:numCache/>
            </c:numRef>
          </c:val>
          <c:smooth val="0"/>
        </c:ser>
        <c:marker val="1"/>
        <c:axId val="3127851"/>
        <c:axId val="28150660"/>
      </c:lineChart>
      <c:catAx>
        <c:axId val="312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"/>
              <c:y val="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50660"/>
        <c:crosses val="autoZero"/>
        <c:auto val="1"/>
        <c:lblOffset val="100"/>
        <c:tickLblSkip val="1"/>
        <c:noMultiLvlLbl val="0"/>
      </c:catAx>
      <c:valAx>
        <c:axId val="28150660"/>
        <c:scaling>
          <c:orientation val="minMax"/>
          <c:max val="1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7851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75"/>
          <c:y val="0.2465"/>
          <c:w val="0.25"/>
          <c:h val="0.3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56"/>
          <c:w val="0.966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'参考_過去３年間'!$Q$3</c:f>
              <c:strCache>
                <c:ptCount val="1"/>
                <c:pt idx="0">
                  <c:v>３歳（H23-25平均）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</c:spPr>
          </c:dPt>
          <c:cat>
            <c:strRef>
              <c:f>'参考_過去３年間'!$P$4:$P$39</c:f>
              <c:strCache/>
            </c:strRef>
          </c:cat>
          <c:val>
            <c:numRef>
              <c:f>'参考_過去３年間'!$Q$4:$Q$39</c:f>
              <c:numCache/>
            </c:numRef>
          </c:val>
        </c:ser>
        <c:gapWidth val="50"/>
        <c:axId val="52029349"/>
        <c:axId val="65610958"/>
      </c:barChart>
      <c:catAx>
        <c:axId val="52029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10958"/>
        <c:crosses val="autoZero"/>
        <c:auto val="1"/>
        <c:lblOffset val="100"/>
        <c:noMultiLvlLbl val="0"/>
      </c:catAx>
      <c:valAx>
        <c:axId val="65610958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割合（%）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2029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'参考_過去３年間'!$C$5:$C$39</c:f>
              <c:strCache>
                <c:ptCount val="1"/>
                <c:pt idx="0">
                  <c:v>16.6  30.0  25.5  17.0  10.3  19.6  14.0  14.2  16.1  11.6  12.7  19.7  13.4  9.5  16.4  8.9  15.8  19.6  13.2  18.3  12.7  12.9  9.4  13.0  14.7  27.3  16.1  12.8  11.4  13.9  15.7  12.6  9.0  15.2  11.1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'参考_過去３年間'!$P$4:$P$39</c:f>
              <c:strCache/>
            </c:strRef>
          </c:xVal>
          <c:yVal>
            <c:numRef>
              <c:f>'参考_過去３年間'!$Q$4:$Q$39</c:f>
              <c:numCache/>
            </c:numRef>
          </c:yVal>
          <c:smooth val="0"/>
        </c:ser>
        <c:axId val="53627711"/>
        <c:axId val="12887352"/>
      </c:scatterChart>
      <c:valAx>
        <c:axId val="53627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887352"/>
        <c:crosses val="autoZero"/>
        <c:crossBetween val="midCat"/>
        <c:dispUnits/>
      </c:valAx>
      <c:valAx>
        <c:axId val="128873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6277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57150</xdr:rowOff>
    </xdr:from>
    <xdr:to>
      <xdr:col>4</xdr:col>
      <xdr:colOff>619125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28575" y="923925"/>
        <a:ext cx="3228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4</xdr:row>
      <xdr:rowOff>66675</xdr:rowOff>
    </xdr:from>
    <xdr:to>
      <xdr:col>9</xdr:col>
      <xdr:colOff>628650</xdr:colOff>
      <xdr:row>20</xdr:row>
      <xdr:rowOff>66675</xdr:rowOff>
    </xdr:to>
    <xdr:graphicFrame>
      <xdr:nvGraphicFramePr>
        <xdr:cNvPr id="2" name="Chart 2"/>
        <xdr:cNvGraphicFramePr/>
      </xdr:nvGraphicFramePr>
      <xdr:xfrm>
        <a:off x="3352800" y="933450"/>
        <a:ext cx="3238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4</xdr:col>
      <xdr:colOff>600075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0" y="4171950"/>
        <a:ext cx="32385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9</xdr:col>
      <xdr:colOff>609600</xdr:colOff>
      <xdr:row>39</xdr:row>
      <xdr:rowOff>9525</xdr:rowOff>
    </xdr:to>
    <xdr:graphicFrame>
      <xdr:nvGraphicFramePr>
        <xdr:cNvPr id="4" name="Chart 4"/>
        <xdr:cNvGraphicFramePr/>
      </xdr:nvGraphicFramePr>
      <xdr:xfrm>
        <a:off x="3324225" y="4171950"/>
        <a:ext cx="32480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104775</xdr:rowOff>
    </xdr:from>
    <xdr:to>
      <xdr:col>4</xdr:col>
      <xdr:colOff>609600</xdr:colOff>
      <xdr:row>55</xdr:row>
      <xdr:rowOff>114300</xdr:rowOff>
    </xdr:to>
    <xdr:graphicFrame>
      <xdr:nvGraphicFramePr>
        <xdr:cNvPr id="5" name="Chart 5"/>
        <xdr:cNvGraphicFramePr/>
      </xdr:nvGraphicFramePr>
      <xdr:xfrm>
        <a:off x="0" y="7019925"/>
        <a:ext cx="324802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39</xdr:row>
      <xdr:rowOff>95250</xdr:rowOff>
    </xdr:from>
    <xdr:to>
      <xdr:col>9</xdr:col>
      <xdr:colOff>609600</xdr:colOff>
      <xdr:row>55</xdr:row>
      <xdr:rowOff>104775</xdr:rowOff>
    </xdr:to>
    <xdr:graphicFrame>
      <xdr:nvGraphicFramePr>
        <xdr:cNvPr id="6" name="Chart 6"/>
        <xdr:cNvGraphicFramePr/>
      </xdr:nvGraphicFramePr>
      <xdr:xfrm>
        <a:off x="3324225" y="7010400"/>
        <a:ext cx="324802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4</xdr:row>
      <xdr:rowOff>28575</xdr:rowOff>
    </xdr:from>
    <xdr:to>
      <xdr:col>12</xdr:col>
      <xdr:colOff>1209675</xdr:colOff>
      <xdr:row>17</xdr:row>
      <xdr:rowOff>209550</xdr:rowOff>
    </xdr:to>
    <xdr:graphicFrame>
      <xdr:nvGraphicFramePr>
        <xdr:cNvPr id="1" name="Chart 1"/>
        <xdr:cNvGraphicFramePr/>
      </xdr:nvGraphicFramePr>
      <xdr:xfrm>
        <a:off x="1733550" y="1181100"/>
        <a:ext cx="53530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123825</xdr:rowOff>
    </xdr:from>
    <xdr:to>
      <xdr:col>0</xdr:col>
      <xdr:colOff>0</xdr:colOff>
      <xdr:row>56</xdr:row>
      <xdr:rowOff>47625</xdr:rowOff>
    </xdr:to>
    <xdr:graphicFrame>
      <xdr:nvGraphicFramePr>
        <xdr:cNvPr id="2" name="Chart 2"/>
        <xdr:cNvGraphicFramePr/>
      </xdr:nvGraphicFramePr>
      <xdr:xfrm>
        <a:off x="0" y="790575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114300</xdr:colOff>
      <xdr:row>22</xdr:row>
      <xdr:rowOff>95250</xdr:rowOff>
    </xdr:from>
    <xdr:to>
      <xdr:col>12</xdr:col>
      <xdr:colOff>1200150</xdr:colOff>
      <xdr:row>39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4025" y="5362575"/>
          <a:ext cx="5353050" cy="394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7" width="10.125" style="10" customWidth="1"/>
    <col min="8" max="8" width="13.00390625" style="10" customWidth="1"/>
    <col min="9" max="16384" width="9.00390625" style="10" customWidth="1"/>
  </cols>
  <sheetData>
    <row r="2" spans="1:8" s="17" customFormat="1" ht="13.5">
      <c r="A2" s="9"/>
      <c r="B2" s="9"/>
      <c r="C2" s="9"/>
      <c r="D2" s="9"/>
      <c r="E2" s="9"/>
      <c r="F2" s="9"/>
      <c r="G2" s="9"/>
      <c r="H2" s="12"/>
    </row>
    <row r="7" spans="1:8" ht="32.25">
      <c r="A7" s="17"/>
      <c r="B7" s="459" t="s">
        <v>215</v>
      </c>
      <c r="C7" s="459"/>
      <c r="D7" s="459"/>
      <c r="E7" s="459"/>
      <c r="F7" s="459"/>
      <c r="G7" s="459"/>
      <c r="H7" s="7"/>
    </row>
    <row r="8" spans="1:8" ht="32.25">
      <c r="A8" s="4"/>
      <c r="B8" s="4"/>
      <c r="C8" s="4"/>
      <c r="D8" s="4"/>
      <c r="E8" s="4"/>
      <c r="F8" s="4"/>
      <c r="G8" s="4"/>
      <c r="H8" s="4"/>
    </row>
    <row r="9" spans="1:8" ht="32.25">
      <c r="A9" s="4"/>
      <c r="B9" s="4"/>
      <c r="C9" s="4"/>
      <c r="D9" s="4"/>
      <c r="E9" s="4"/>
      <c r="F9" s="4"/>
      <c r="G9" s="4"/>
      <c r="H9" s="4"/>
    </row>
    <row r="10" ht="24">
      <c r="C10" s="1"/>
    </row>
    <row r="12" spans="1:3" ht="25.5">
      <c r="A12" s="228" t="s">
        <v>45</v>
      </c>
      <c r="B12" s="228"/>
      <c r="C12" s="228"/>
    </row>
    <row r="13" spans="1:4" ht="28.5">
      <c r="A13" s="228"/>
      <c r="B13" s="228"/>
      <c r="C13" s="228"/>
      <c r="D13" s="2" t="s">
        <v>193</v>
      </c>
    </row>
    <row r="14" spans="1:3" ht="25.5">
      <c r="A14" s="228" t="s">
        <v>46</v>
      </c>
      <c r="B14" s="228"/>
      <c r="C14" s="228"/>
    </row>
    <row r="28" spans="1:3" ht="22.5" customHeight="1">
      <c r="A28" s="457"/>
      <c r="B28" s="457"/>
      <c r="C28" s="457"/>
    </row>
    <row r="29" s="11" customFormat="1" ht="19.5" customHeight="1"/>
    <row r="30" s="11" customFormat="1" ht="19.5" customHeight="1">
      <c r="A30" s="6"/>
    </row>
    <row r="31" s="11" customFormat="1" ht="19.5" customHeight="1">
      <c r="A31" s="6"/>
    </row>
    <row r="32" s="11" customFormat="1" ht="19.5" customHeight="1">
      <c r="A32" s="6"/>
    </row>
    <row r="33" ht="19.5" customHeight="1"/>
    <row r="38" spans="2:7" ht="18.75">
      <c r="B38" s="458" t="s">
        <v>73</v>
      </c>
      <c r="C38" s="458"/>
      <c r="D38" s="458"/>
      <c r="E38" s="458"/>
      <c r="F38" s="458"/>
      <c r="G38" s="458"/>
    </row>
    <row r="40" ht="18.75">
      <c r="H40" s="5"/>
    </row>
    <row r="41" spans="1:8" ht="21" customHeight="1">
      <c r="A41" s="460" t="s">
        <v>196</v>
      </c>
      <c r="B41" s="461"/>
      <c r="C41" s="461"/>
      <c r="D41" s="461"/>
      <c r="E41" s="461"/>
      <c r="F41" s="461"/>
      <c r="G41" s="461"/>
      <c r="H41" s="461"/>
    </row>
    <row r="42" spans="1:8" ht="13.5">
      <c r="A42" s="460" t="s">
        <v>205</v>
      </c>
      <c r="B42" s="461"/>
      <c r="C42" s="461"/>
      <c r="D42" s="461"/>
      <c r="E42" s="461"/>
      <c r="F42" s="461"/>
      <c r="G42" s="461"/>
      <c r="H42" s="461"/>
    </row>
  </sheetData>
  <sheetProtection/>
  <mergeCells count="5">
    <mergeCell ref="A28:C28"/>
    <mergeCell ref="B38:G38"/>
    <mergeCell ref="B7:G7"/>
    <mergeCell ref="A42:H42"/>
    <mergeCell ref="A41:H4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2"/>
  <sheetViews>
    <sheetView view="pageBreakPreview" zoomScaleSheetLayoutView="100" workbookViewId="0" topLeftCell="A1">
      <pane xSplit="3" ySplit="4" topLeftCell="D5" activePane="bottomRight" state="frozen"/>
      <selection pane="topLeft" activeCell="O23" sqref="O23"/>
      <selection pane="topRight" activeCell="O23" sqref="O23"/>
      <selection pane="bottomLeft" activeCell="O23" sqref="O23"/>
      <selection pane="bottomRight" activeCell="D5" sqref="D5"/>
    </sheetView>
  </sheetViews>
  <sheetFormatPr defaultColWidth="5.75390625" defaultRowHeight="13.5"/>
  <cols>
    <col min="1" max="1" width="4.00390625" style="22" customWidth="1"/>
    <col min="2" max="2" width="8.625" style="22" customWidth="1"/>
    <col min="3" max="3" width="11.625" style="22" customWidth="1"/>
    <col min="4" max="6" width="10.625" style="22" customWidth="1"/>
    <col min="7" max="13" width="9.25390625" style="22" customWidth="1"/>
    <col min="14" max="14" width="10.50390625" style="22" customWidth="1"/>
    <col min="15" max="20" width="8.75390625" style="22" customWidth="1"/>
    <col min="21" max="26" width="7.875" style="22" customWidth="1"/>
    <col min="27" max="34" width="8.375" style="70" customWidth="1"/>
    <col min="35" max="36" width="10.625" style="24" customWidth="1"/>
    <col min="37" max="16384" width="5.75390625" style="22" customWidth="1"/>
  </cols>
  <sheetData>
    <row r="1" spans="5:19" ht="28.5" customHeight="1">
      <c r="E1" s="421" t="s">
        <v>125</v>
      </c>
      <c r="P1" s="25"/>
      <c r="Q1" s="25"/>
      <c r="R1" s="25"/>
      <c r="S1" s="25"/>
    </row>
    <row r="2" spans="3:19" ht="15.75" customHeight="1" thickBot="1">
      <c r="C2" s="23"/>
      <c r="D2" s="269"/>
      <c r="E2" s="269"/>
      <c r="G2" s="269"/>
      <c r="H2" s="269"/>
      <c r="I2" s="269"/>
      <c r="J2" s="269"/>
      <c r="K2" s="269"/>
      <c r="L2" s="269"/>
      <c r="M2" s="269"/>
      <c r="N2" s="29"/>
      <c r="P2" s="25"/>
      <c r="S2" s="25"/>
    </row>
    <row r="3" spans="2:36" ht="36.75" customHeight="1">
      <c r="B3" s="491" t="s">
        <v>175</v>
      </c>
      <c r="C3" s="482" t="s">
        <v>122</v>
      </c>
      <c r="D3" s="484" t="s">
        <v>13</v>
      </c>
      <c r="E3" s="489" t="s">
        <v>14</v>
      </c>
      <c r="F3" s="466" t="s">
        <v>160</v>
      </c>
      <c r="G3" s="462" t="s">
        <v>115</v>
      </c>
      <c r="H3" s="463"/>
      <c r="I3" s="464"/>
      <c r="J3" s="465" t="s">
        <v>116</v>
      </c>
      <c r="K3" s="463"/>
      <c r="L3" s="463"/>
      <c r="M3" s="463"/>
      <c r="N3" s="477" t="s">
        <v>117</v>
      </c>
      <c r="O3" s="465" t="s">
        <v>119</v>
      </c>
      <c r="P3" s="470"/>
      <c r="Q3" s="471"/>
      <c r="R3" s="462" t="s">
        <v>118</v>
      </c>
      <c r="S3" s="470"/>
      <c r="T3" s="471"/>
      <c r="U3" s="472" t="s">
        <v>179</v>
      </c>
      <c r="V3" s="473"/>
      <c r="W3" s="472" t="s">
        <v>80</v>
      </c>
      <c r="X3" s="474"/>
      <c r="Y3" s="468" t="s">
        <v>81</v>
      </c>
      <c r="Z3" s="469"/>
      <c r="AA3" s="456" t="s">
        <v>120</v>
      </c>
      <c r="AB3" s="486"/>
      <c r="AC3" s="486"/>
      <c r="AD3" s="487"/>
      <c r="AE3" s="486" t="s">
        <v>121</v>
      </c>
      <c r="AF3" s="486"/>
      <c r="AG3" s="486"/>
      <c r="AH3" s="488"/>
      <c r="AI3" s="477" t="s">
        <v>177</v>
      </c>
      <c r="AJ3" s="475" t="s">
        <v>176</v>
      </c>
    </row>
    <row r="4" spans="2:36" ht="22.5" customHeight="1" thickBot="1">
      <c r="B4" s="492"/>
      <c r="C4" s="483"/>
      <c r="D4" s="485"/>
      <c r="E4" s="490"/>
      <c r="F4" s="467"/>
      <c r="G4" s="271"/>
      <c r="H4" s="67" t="s">
        <v>82</v>
      </c>
      <c r="I4" s="270" t="s">
        <v>83</v>
      </c>
      <c r="J4" s="68"/>
      <c r="K4" s="67" t="s">
        <v>11</v>
      </c>
      <c r="L4" s="382" t="s">
        <v>10</v>
      </c>
      <c r="M4" s="383" t="s">
        <v>9</v>
      </c>
      <c r="N4" s="481"/>
      <c r="O4" s="68"/>
      <c r="P4" s="69" t="s">
        <v>8</v>
      </c>
      <c r="Q4" s="363" t="s">
        <v>7</v>
      </c>
      <c r="R4" s="355"/>
      <c r="S4" s="128" t="s">
        <v>8</v>
      </c>
      <c r="T4" s="129" t="s">
        <v>7</v>
      </c>
      <c r="U4" s="300" t="s">
        <v>48</v>
      </c>
      <c r="V4" s="301" t="s">
        <v>16</v>
      </c>
      <c r="W4" s="300" t="s">
        <v>48</v>
      </c>
      <c r="X4" s="341" t="s">
        <v>16</v>
      </c>
      <c r="Y4" s="300" t="s">
        <v>48</v>
      </c>
      <c r="Z4" s="301" t="s">
        <v>16</v>
      </c>
      <c r="AA4" s="95" t="s">
        <v>84</v>
      </c>
      <c r="AB4" s="96" t="s">
        <v>194</v>
      </c>
      <c r="AC4" s="283" t="s">
        <v>195</v>
      </c>
      <c r="AD4" s="97" t="s">
        <v>167</v>
      </c>
      <c r="AE4" s="95" t="s">
        <v>84</v>
      </c>
      <c r="AF4" s="96" t="s">
        <v>194</v>
      </c>
      <c r="AG4" s="283" t="s">
        <v>195</v>
      </c>
      <c r="AH4" s="316" t="s">
        <v>167</v>
      </c>
      <c r="AI4" s="478"/>
      <c r="AJ4" s="476"/>
    </row>
    <row r="5" spans="1:36" ht="23.25" customHeight="1" thickBot="1">
      <c r="A5" s="22">
        <v>1</v>
      </c>
      <c r="B5" s="479" t="s">
        <v>74</v>
      </c>
      <c r="C5" s="295" t="s">
        <v>17</v>
      </c>
      <c r="D5" s="38">
        <v>131</v>
      </c>
      <c r="E5" s="60">
        <v>145</v>
      </c>
      <c r="F5" s="272">
        <f aca="true" t="shared" si="0" ref="F5:F37">(D5/E5)</f>
        <v>0.903448275862069</v>
      </c>
      <c r="G5" s="57">
        <f aca="true" t="shared" si="1" ref="G5:G37">SUM(H5:I5)</f>
        <v>131</v>
      </c>
      <c r="H5" s="364">
        <v>131</v>
      </c>
      <c r="I5" s="365">
        <v>0</v>
      </c>
      <c r="J5" s="33">
        <f aca="true" t="shared" si="2" ref="J5:J37">SUM(K5:M5)</f>
        <v>0</v>
      </c>
      <c r="K5" s="364">
        <v>0</v>
      </c>
      <c r="L5" s="384">
        <v>0</v>
      </c>
      <c r="M5" s="385">
        <v>0</v>
      </c>
      <c r="N5" s="261">
        <f aca="true" t="shared" si="3" ref="N5:N37">J5/D5</f>
        <v>0</v>
      </c>
      <c r="O5" s="107">
        <f>P5+Q5</f>
        <v>0</v>
      </c>
      <c r="P5" s="111">
        <v>0</v>
      </c>
      <c r="Q5" s="102">
        <v>0</v>
      </c>
      <c r="R5" s="356">
        <f aca="true" t="shared" si="4" ref="R5:R37">O5/$D5</f>
        <v>0</v>
      </c>
      <c r="S5" s="122">
        <f aca="true" t="shared" si="5" ref="S5:S37">P5/$D5</f>
        <v>0</v>
      </c>
      <c r="T5" s="116">
        <f aca="true" t="shared" si="6" ref="T5:T37">Q5/$D5</f>
        <v>0</v>
      </c>
      <c r="U5" s="302">
        <v>0</v>
      </c>
      <c r="V5" s="303">
        <f aca="true" t="shared" si="7" ref="V5:V37">U5/D5</f>
        <v>0</v>
      </c>
      <c r="W5" s="302">
        <v>0</v>
      </c>
      <c r="X5" s="342">
        <f aca="true" t="shared" si="8" ref="X5:X37">W5/D5</f>
        <v>0</v>
      </c>
      <c r="Y5" s="302">
        <v>0</v>
      </c>
      <c r="Z5" s="303">
        <f aca="true" t="shared" si="9" ref="Z5:Z37">Y5/D5</f>
        <v>0</v>
      </c>
      <c r="AA5" s="79">
        <v>129</v>
      </c>
      <c r="AB5" s="80">
        <v>2</v>
      </c>
      <c r="AC5" s="80">
        <v>0</v>
      </c>
      <c r="AD5" s="81">
        <f aca="true" t="shared" si="10" ref="AD5:AD37">D5-SUM(AA5:AC5)</f>
        <v>0</v>
      </c>
      <c r="AE5" s="349">
        <f aca="true" t="shared" si="11" ref="AE5:AE37">AA5/$D5</f>
        <v>0.9847328244274809</v>
      </c>
      <c r="AF5" s="89">
        <f aca="true" t="shared" si="12" ref="AF5:AF37">AB5/$D5</f>
        <v>0.015267175572519083</v>
      </c>
      <c r="AG5" s="89">
        <f aca="true" t="shared" si="13" ref="AG5:AG37">AC5/$D5</f>
        <v>0</v>
      </c>
      <c r="AH5" s="286">
        <f aca="true" t="shared" si="14" ref="AH5:AH37">AD5/$D5</f>
        <v>0</v>
      </c>
      <c r="AI5" s="326" t="s">
        <v>85</v>
      </c>
      <c r="AJ5" s="317">
        <v>6</v>
      </c>
    </row>
    <row r="6" spans="1:36" ht="23.25" customHeight="1" thickBot="1">
      <c r="A6" s="22">
        <v>2</v>
      </c>
      <c r="B6" s="480"/>
      <c r="C6" s="296" t="s">
        <v>18</v>
      </c>
      <c r="D6" s="31">
        <v>56</v>
      </c>
      <c r="E6" s="61">
        <v>56</v>
      </c>
      <c r="F6" s="273">
        <f t="shared" si="0"/>
        <v>1</v>
      </c>
      <c r="G6" s="57">
        <f t="shared" si="1"/>
        <v>54</v>
      </c>
      <c r="H6" s="364">
        <v>47</v>
      </c>
      <c r="I6" s="365">
        <v>7</v>
      </c>
      <c r="J6" s="33">
        <f t="shared" si="2"/>
        <v>2</v>
      </c>
      <c r="K6" s="364">
        <v>1</v>
      </c>
      <c r="L6" s="384">
        <v>0</v>
      </c>
      <c r="M6" s="385">
        <v>1</v>
      </c>
      <c r="N6" s="262">
        <f t="shared" si="3"/>
        <v>0.03571428571428571</v>
      </c>
      <c r="O6" s="108">
        <f aca="true" t="shared" si="15" ref="O6:O37">P6+Q6</f>
        <v>10</v>
      </c>
      <c r="P6" s="112">
        <v>10</v>
      </c>
      <c r="Q6" s="103">
        <v>0</v>
      </c>
      <c r="R6" s="357">
        <f t="shared" si="4"/>
        <v>0.17857142857142858</v>
      </c>
      <c r="S6" s="123">
        <f t="shared" si="5"/>
        <v>0.17857142857142858</v>
      </c>
      <c r="T6" s="117">
        <f t="shared" si="6"/>
        <v>0</v>
      </c>
      <c r="U6" s="302">
        <v>3</v>
      </c>
      <c r="V6" s="304">
        <f t="shared" si="7"/>
        <v>0.05357142857142857</v>
      </c>
      <c r="W6" s="302">
        <v>9</v>
      </c>
      <c r="X6" s="343">
        <f t="shared" si="8"/>
        <v>0.16071428571428573</v>
      </c>
      <c r="Y6" s="302">
        <v>2</v>
      </c>
      <c r="Z6" s="304">
        <f t="shared" si="9"/>
        <v>0.03571428571428571</v>
      </c>
      <c r="AA6" s="73">
        <v>18</v>
      </c>
      <c r="AB6" s="74">
        <v>34</v>
      </c>
      <c r="AC6" s="74">
        <v>4</v>
      </c>
      <c r="AD6" s="75">
        <f t="shared" si="10"/>
        <v>0</v>
      </c>
      <c r="AE6" s="350">
        <f t="shared" si="11"/>
        <v>0.32142857142857145</v>
      </c>
      <c r="AF6" s="90">
        <f t="shared" si="12"/>
        <v>0.6071428571428571</v>
      </c>
      <c r="AG6" s="90">
        <f t="shared" si="13"/>
        <v>0.07142857142857142</v>
      </c>
      <c r="AH6" s="284">
        <f t="shared" si="14"/>
        <v>0</v>
      </c>
      <c r="AI6" s="327" t="s">
        <v>86</v>
      </c>
      <c r="AJ6" s="318">
        <v>12</v>
      </c>
    </row>
    <row r="7" spans="1:36" ht="23.25" customHeight="1" thickBot="1">
      <c r="A7" s="22">
        <v>3</v>
      </c>
      <c r="B7" s="480"/>
      <c r="C7" s="296" t="s">
        <v>19</v>
      </c>
      <c r="D7" s="31">
        <v>58</v>
      </c>
      <c r="E7" s="61">
        <v>61</v>
      </c>
      <c r="F7" s="273">
        <f t="shared" si="0"/>
        <v>0.9508196721311475</v>
      </c>
      <c r="G7" s="57">
        <f t="shared" si="1"/>
        <v>57</v>
      </c>
      <c r="H7" s="364">
        <v>57</v>
      </c>
      <c r="I7" s="365">
        <v>0</v>
      </c>
      <c r="J7" s="33">
        <f t="shared" si="2"/>
        <v>1</v>
      </c>
      <c r="K7" s="364">
        <v>1</v>
      </c>
      <c r="L7" s="384">
        <v>0</v>
      </c>
      <c r="M7" s="385">
        <v>0</v>
      </c>
      <c r="N7" s="262">
        <f t="shared" si="3"/>
        <v>0.017241379310344827</v>
      </c>
      <c r="O7" s="108">
        <f t="shared" si="15"/>
        <v>2</v>
      </c>
      <c r="P7" s="112">
        <v>2</v>
      </c>
      <c r="Q7" s="103">
        <v>0</v>
      </c>
      <c r="R7" s="358">
        <f t="shared" si="4"/>
        <v>0.034482758620689655</v>
      </c>
      <c r="S7" s="124">
        <f t="shared" si="5"/>
        <v>0.034482758620689655</v>
      </c>
      <c r="T7" s="118">
        <f t="shared" si="6"/>
        <v>0</v>
      </c>
      <c r="U7" s="302">
        <v>0</v>
      </c>
      <c r="V7" s="304">
        <f t="shared" si="7"/>
        <v>0</v>
      </c>
      <c r="W7" s="302">
        <v>1</v>
      </c>
      <c r="X7" s="343">
        <f t="shared" si="8"/>
        <v>0.017241379310344827</v>
      </c>
      <c r="Y7" s="302">
        <v>1</v>
      </c>
      <c r="Z7" s="304">
        <f t="shared" si="9"/>
        <v>0.017241379310344827</v>
      </c>
      <c r="AA7" s="73">
        <v>22</v>
      </c>
      <c r="AB7" s="74">
        <v>36</v>
      </c>
      <c r="AC7" s="74">
        <v>0</v>
      </c>
      <c r="AD7" s="75">
        <f t="shared" si="10"/>
        <v>0</v>
      </c>
      <c r="AE7" s="350">
        <f t="shared" si="11"/>
        <v>0.3793103448275862</v>
      </c>
      <c r="AF7" s="90">
        <f t="shared" si="12"/>
        <v>0.6206896551724138</v>
      </c>
      <c r="AG7" s="90">
        <f t="shared" si="13"/>
        <v>0</v>
      </c>
      <c r="AH7" s="284">
        <f t="shared" si="14"/>
        <v>0</v>
      </c>
      <c r="AI7" s="327" t="s">
        <v>87</v>
      </c>
      <c r="AJ7" s="318">
        <v>6</v>
      </c>
    </row>
    <row r="8" spans="1:36" ht="23.25" customHeight="1" thickBot="1">
      <c r="A8" s="22">
        <v>4</v>
      </c>
      <c r="B8" s="480"/>
      <c r="C8" s="296" t="s">
        <v>20</v>
      </c>
      <c r="D8" s="31">
        <v>44</v>
      </c>
      <c r="E8" s="61">
        <v>44</v>
      </c>
      <c r="F8" s="273">
        <f t="shared" si="0"/>
        <v>1</v>
      </c>
      <c r="G8" s="57">
        <f t="shared" si="1"/>
        <v>44</v>
      </c>
      <c r="H8" s="364">
        <v>44</v>
      </c>
      <c r="I8" s="365">
        <v>0</v>
      </c>
      <c r="J8" s="33">
        <f t="shared" si="2"/>
        <v>0</v>
      </c>
      <c r="K8" s="364">
        <v>0</v>
      </c>
      <c r="L8" s="384">
        <v>0</v>
      </c>
      <c r="M8" s="385">
        <v>0</v>
      </c>
      <c r="N8" s="262">
        <f t="shared" si="3"/>
        <v>0</v>
      </c>
      <c r="O8" s="108">
        <f t="shared" si="15"/>
        <v>0</v>
      </c>
      <c r="P8" s="112">
        <v>0</v>
      </c>
      <c r="Q8" s="103">
        <v>0</v>
      </c>
      <c r="R8" s="358">
        <f t="shared" si="4"/>
        <v>0</v>
      </c>
      <c r="S8" s="124">
        <f t="shared" si="5"/>
        <v>0</v>
      </c>
      <c r="T8" s="118">
        <f t="shared" si="6"/>
        <v>0</v>
      </c>
      <c r="U8" s="302">
        <v>0</v>
      </c>
      <c r="V8" s="304">
        <f t="shared" si="7"/>
        <v>0</v>
      </c>
      <c r="W8" s="302">
        <v>3</v>
      </c>
      <c r="X8" s="343">
        <f t="shared" si="8"/>
        <v>0.06818181818181818</v>
      </c>
      <c r="Y8" s="302">
        <v>1</v>
      </c>
      <c r="Z8" s="304">
        <f t="shared" si="9"/>
        <v>0.022727272727272728</v>
      </c>
      <c r="AA8" s="73">
        <v>13</v>
      </c>
      <c r="AB8" s="74">
        <v>31</v>
      </c>
      <c r="AC8" s="74">
        <v>0</v>
      </c>
      <c r="AD8" s="75">
        <f t="shared" si="10"/>
        <v>0</v>
      </c>
      <c r="AE8" s="350">
        <f t="shared" si="11"/>
        <v>0.29545454545454547</v>
      </c>
      <c r="AF8" s="90">
        <f t="shared" si="12"/>
        <v>0.7045454545454546</v>
      </c>
      <c r="AG8" s="90">
        <f t="shared" si="13"/>
        <v>0</v>
      </c>
      <c r="AH8" s="284">
        <f t="shared" si="14"/>
        <v>0</v>
      </c>
      <c r="AI8" s="327" t="s">
        <v>88</v>
      </c>
      <c r="AJ8" s="318">
        <v>6</v>
      </c>
    </row>
    <row r="9" spans="1:36" ht="23.25" customHeight="1" thickBot="1">
      <c r="A9" s="22">
        <v>5</v>
      </c>
      <c r="B9" s="480"/>
      <c r="C9" s="296" t="s">
        <v>36</v>
      </c>
      <c r="D9" s="31">
        <v>37</v>
      </c>
      <c r="E9" s="61">
        <v>39</v>
      </c>
      <c r="F9" s="273">
        <f t="shared" si="0"/>
        <v>0.9487179487179487</v>
      </c>
      <c r="G9" s="57">
        <f t="shared" si="1"/>
        <v>37</v>
      </c>
      <c r="H9" s="364">
        <v>37</v>
      </c>
      <c r="I9" s="365">
        <v>0</v>
      </c>
      <c r="J9" s="33">
        <f t="shared" si="2"/>
        <v>0</v>
      </c>
      <c r="K9" s="364">
        <v>0</v>
      </c>
      <c r="L9" s="384">
        <v>0</v>
      </c>
      <c r="M9" s="385">
        <v>0</v>
      </c>
      <c r="N9" s="262">
        <f t="shared" si="3"/>
        <v>0</v>
      </c>
      <c r="O9" s="108">
        <f t="shared" si="15"/>
        <v>0</v>
      </c>
      <c r="P9" s="112">
        <v>0</v>
      </c>
      <c r="Q9" s="103">
        <v>0</v>
      </c>
      <c r="R9" s="358">
        <f t="shared" si="4"/>
        <v>0</v>
      </c>
      <c r="S9" s="124">
        <f t="shared" si="5"/>
        <v>0</v>
      </c>
      <c r="T9" s="118">
        <f t="shared" si="6"/>
        <v>0</v>
      </c>
      <c r="U9" s="302">
        <v>0</v>
      </c>
      <c r="V9" s="304">
        <f t="shared" si="7"/>
        <v>0</v>
      </c>
      <c r="W9" s="302">
        <v>0</v>
      </c>
      <c r="X9" s="343">
        <f t="shared" si="8"/>
        <v>0</v>
      </c>
      <c r="Y9" s="302">
        <v>1</v>
      </c>
      <c r="Z9" s="304">
        <f t="shared" si="9"/>
        <v>0.02702702702702703</v>
      </c>
      <c r="AA9" s="73">
        <v>22</v>
      </c>
      <c r="AB9" s="74">
        <v>13</v>
      </c>
      <c r="AC9" s="74">
        <v>2</v>
      </c>
      <c r="AD9" s="75">
        <f t="shared" si="10"/>
        <v>0</v>
      </c>
      <c r="AE9" s="350">
        <f t="shared" si="11"/>
        <v>0.5945945945945946</v>
      </c>
      <c r="AF9" s="90">
        <f t="shared" si="12"/>
        <v>0.35135135135135137</v>
      </c>
      <c r="AG9" s="90">
        <f t="shared" si="13"/>
        <v>0.05405405405405406</v>
      </c>
      <c r="AH9" s="284">
        <f t="shared" si="14"/>
        <v>0</v>
      </c>
      <c r="AI9" s="327" t="s">
        <v>89</v>
      </c>
      <c r="AJ9" s="318">
        <v>5</v>
      </c>
    </row>
    <row r="10" spans="1:36" ht="23.25" customHeight="1" thickBot="1">
      <c r="A10" s="22">
        <v>6</v>
      </c>
      <c r="B10" s="480"/>
      <c r="C10" s="297" t="s">
        <v>21</v>
      </c>
      <c r="D10" s="32">
        <v>40</v>
      </c>
      <c r="E10" s="62">
        <v>42</v>
      </c>
      <c r="F10" s="274">
        <f t="shared" si="0"/>
        <v>0.9523809523809523</v>
      </c>
      <c r="G10" s="58">
        <f t="shared" si="1"/>
        <v>39</v>
      </c>
      <c r="H10" s="366">
        <v>39</v>
      </c>
      <c r="I10" s="367">
        <v>0</v>
      </c>
      <c r="J10" s="42">
        <f t="shared" si="2"/>
        <v>1</v>
      </c>
      <c r="K10" s="366">
        <v>0</v>
      </c>
      <c r="L10" s="386">
        <v>1</v>
      </c>
      <c r="M10" s="387">
        <v>0</v>
      </c>
      <c r="N10" s="263">
        <f t="shared" si="3"/>
        <v>0.025</v>
      </c>
      <c r="O10" s="109">
        <f t="shared" si="15"/>
        <v>1</v>
      </c>
      <c r="P10" s="113">
        <v>1</v>
      </c>
      <c r="Q10" s="104">
        <v>0</v>
      </c>
      <c r="R10" s="359">
        <f t="shared" si="4"/>
        <v>0.025</v>
      </c>
      <c r="S10" s="125">
        <f t="shared" si="5"/>
        <v>0.025</v>
      </c>
      <c r="T10" s="119">
        <f t="shared" si="6"/>
        <v>0</v>
      </c>
      <c r="U10" s="305">
        <v>4</v>
      </c>
      <c r="V10" s="306">
        <f t="shared" si="7"/>
        <v>0.1</v>
      </c>
      <c r="W10" s="305">
        <v>11</v>
      </c>
      <c r="X10" s="344">
        <f t="shared" si="8"/>
        <v>0.275</v>
      </c>
      <c r="Y10" s="305">
        <v>0</v>
      </c>
      <c r="Z10" s="306">
        <f t="shared" si="9"/>
        <v>0</v>
      </c>
      <c r="AA10" s="76">
        <v>15</v>
      </c>
      <c r="AB10" s="77">
        <v>23</v>
      </c>
      <c r="AC10" s="77">
        <v>2</v>
      </c>
      <c r="AD10" s="78">
        <f t="shared" si="10"/>
        <v>0</v>
      </c>
      <c r="AE10" s="351">
        <f t="shared" si="11"/>
        <v>0.375</v>
      </c>
      <c r="AF10" s="91">
        <f t="shared" si="12"/>
        <v>0.575</v>
      </c>
      <c r="AG10" s="91">
        <f t="shared" si="13"/>
        <v>0.05</v>
      </c>
      <c r="AH10" s="285">
        <f t="shared" si="14"/>
        <v>0</v>
      </c>
      <c r="AI10" s="328" t="s">
        <v>90</v>
      </c>
      <c r="AJ10" s="319">
        <v>6</v>
      </c>
    </row>
    <row r="11" spans="1:36" ht="23.25" customHeight="1" thickBot="1">
      <c r="A11" s="22">
        <v>7</v>
      </c>
      <c r="B11" s="479" t="s">
        <v>75</v>
      </c>
      <c r="C11" s="295" t="s">
        <v>22</v>
      </c>
      <c r="D11" s="38">
        <v>146</v>
      </c>
      <c r="E11" s="60">
        <v>162</v>
      </c>
      <c r="F11" s="272">
        <f t="shared" si="0"/>
        <v>0.9012345679012346</v>
      </c>
      <c r="G11" s="56">
        <f t="shared" si="1"/>
        <v>143</v>
      </c>
      <c r="H11" s="368">
        <v>124</v>
      </c>
      <c r="I11" s="369">
        <v>19</v>
      </c>
      <c r="J11" s="39">
        <f t="shared" si="2"/>
        <v>3</v>
      </c>
      <c r="K11" s="368">
        <v>3</v>
      </c>
      <c r="L11" s="388">
        <v>0</v>
      </c>
      <c r="M11" s="389">
        <v>0</v>
      </c>
      <c r="N11" s="261">
        <f t="shared" si="3"/>
        <v>0.02054794520547945</v>
      </c>
      <c r="O11" s="107">
        <f t="shared" si="15"/>
        <v>6</v>
      </c>
      <c r="P11" s="111">
        <v>5</v>
      </c>
      <c r="Q11" s="102">
        <v>1</v>
      </c>
      <c r="R11" s="356">
        <f t="shared" si="4"/>
        <v>0.0410958904109589</v>
      </c>
      <c r="S11" s="122">
        <f t="shared" si="5"/>
        <v>0.03424657534246575</v>
      </c>
      <c r="T11" s="116">
        <f t="shared" si="6"/>
        <v>0.00684931506849315</v>
      </c>
      <c r="U11" s="307">
        <v>5</v>
      </c>
      <c r="V11" s="308">
        <f t="shared" si="7"/>
        <v>0.03424657534246575</v>
      </c>
      <c r="W11" s="307">
        <v>25</v>
      </c>
      <c r="X11" s="345">
        <f t="shared" si="8"/>
        <v>0.17123287671232876</v>
      </c>
      <c r="Y11" s="307">
        <v>36</v>
      </c>
      <c r="Z11" s="308">
        <f t="shared" si="9"/>
        <v>0.2465753424657534</v>
      </c>
      <c r="AA11" s="79">
        <v>47</v>
      </c>
      <c r="AB11" s="80">
        <v>81</v>
      </c>
      <c r="AC11" s="80">
        <v>18</v>
      </c>
      <c r="AD11" s="81">
        <f t="shared" si="10"/>
        <v>0</v>
      </c>
      <c r="AE11" s="349">
        <f t="shared" si="11"/>
        <v>0.3219178082191781</v>
      </c>
      <c r="AF11" s="89">
        <f t="shared" si="12"/>
        <v>0.5547945205479452</v>
      </c>
      <c r="AG11" s="89">
        <f t="shared" si="13"/>
        <v>0.1232876712328767</v>
      </c>
      <c r="AH11" s="286">
        <f t="shared" si="14"/>
        <v>0</v>
      </c>
      <c r="AI11" s="329" t="s">
        <v>91</v>
      </c>
      <c r="AJ11" s="320">
        <v>6</v>
      </c>
    </row>
    <row r="12" spans="1:36" ht="23.25" customHeight="1" thickBot="1">
      <c r="A12" s="22">
        <v>8</v>
      </c>
      <c r="B12" s="479"/>
      <c r="C12" s="297" t="s">
        <v>23</v>
      </c>
      <c r="D12" s="32">
        <v>403</v>
      </c>
      <c r="E12" s="62">
        <v>410</v>
      </c>
      <c r="F12" s="274">
        <f t="shared" si="0"/>
        <v>0.9829268292682927</v>
      </c>
      <c r="G12" s="58">
        <f t="shared" si="1"/>
        <v>393</v>
      </c>
      <c r="H12" s="366">
        <v>47</v>
      </c>
      <c r="I12" s="367">
        <v>346</v>
      </c>
      <c r="J12" s="42">
        <f t="shared" si="2"/>
        <v>10</v>
      </c>
      <c r="K12" s="366">
        <v>6</v>
      </c>
      <c r="L12" s="386">
        <v>4</v>
      </c>
      <c r="M12" s="387">
        <v>0</v>
      </c>
      <c r="N12" s="263">
        <f t="shared" si="3"/>
        <v>0.02481389578163772</v>
      </c>
      <c r="O12" s="109">
        <f t="shared" si="15"/>
        <v>41</v>
      </c>
      <c r="P12" s="113">
        <v>37</v>
      </c>
      <c r="Q12" s="104">
        <v>4</v>
      </c>
      <c r="R12" s="359">
        <f t="shared" si="4"/>
        <v>0.10173697270471464</v>
      </c>
      <c r="S12" s="125">
        <f t="shared" si="5"/>
        <v>0.09181141439205956</v>
      </c>
      <c r="T12" s="119">
        <f t="shared" si="6"/>
        <v>0.009925558312655087</v>
      </c>
      <c r="U12" s="305">
        <v>0</v>
      </c>
      <c r="V12" s="306">
        <f t="shared" si="7"/>
        <v>0</v>
      </c>
      <c r="W12" s="305">
        <v>12</v>
      </c>
      <c r="X12" s="344">
        <f t="shared" si="8"/>
        <v>0.02977667493796526</v>
      </c>
      <c r="Y12" s="305">
        <v>3</v>
      </c>
      <c r="Z12" s="306">
        <f t="shared" si="9"/>
        <v>0.007444168734491315</v>
      </c>
      <c r="AA12" s="76">
        <v>72</v>
      </c>
      <c r="AB12" s="77">
        <v>323</v>
      </c>
      <c r="AC12" s="77">
        <v>8</v>
      </c>
      <c r="AD12" s="78">
        <f t="shared" si="10"/>
        <v>0</v>
      </c>
      <c r="AE12" s="351">
        <f t="shared" si="11"/>
        <v>0.17866004962779156</v>
      </c>
      <c r="AF12" s="91">
        <f t="shared" si="12"/>
        <v>0.8014888337468983</v>
      </c>
      <c r="AG12" s="91">
        <f t="shared" si="13"/>
        <v>0.019851116625310174</v>
      </c>
      <c r="AH12" s="285">
        <f t="shared" si="14"/>
        <v>0</v>
      </c>
      <c r="AI12" s="330" t="s">
        <v>92</v>
      </c>
      <c r="AJ12" s="321">
        <v>12</v>
      </c>
    </row>
    <row r="13" spans="1:36" ht="23.25" customHeight="1" thickBot="1">
      <c r="A13" s="22">
        <v>9</v>
      </c>
      <c r="B13" s="479" t="s">
        <v>78</v>
      </c>
      <c r="C13" s="295" t="s">
        <v>24</v>
      </c>
      <c r="D13" s="38">
        <v>1354</v>
      </c>
      <c r="E13" s="60">
        <v>1414</v>
      </c>
      <c r="F13" s="272">
        <f t="shared" si="0"/>
        <v>0.9575671852899575</v>
      </c>
      <c r="G13" s="56">
        <f t="shared" si="1"/>
        <v>1335</v>
      </c>
      <c r="H13" s="368">
        <v>1217</v>
      </c>
      <c r="I13" s="369">
        <v>118</v>
      </c>
      <c r="J13" s="39">
        <f t="shared" si="2"/>
        <v>19</v>
      </c>
      <c r="K13" s="368">
        <v>16</v>
      </c>
      <c r="L13" s="388">
        <v>3</v>
      </c>
      <c r="M13" s="389">
        <v>0</v>
      </c>
      <c r="N13" s="261">
        <f t="shared" si="3"/>
        <v>0.014032496307237814</v>
      </c>
      <c r="O13" s="107">
        <f t="shared" si="15"/>
        <v>63</v>
      </c>
      <c r="P13" s="111">
        <v>46</v>
      </c>
      <c r="Q13" s="102">
        <v>17</v>
      </c>
      <c r="R13" s="356">
        <f t="shared" si="4"/>
        <v>0.0465288035450517</v>
      </c>
      <c r="S13" s="122">
        <f t="shared" si="5"/>
        <v>0.033973412112259974</v>
      </c>
      <c r="T13" s="116">
        <f t="shared" si="6"/>
        <v>0.012555391432791729</v>
      </c>
      <c r="U13" s="307">
        <v>51</v>
      </c>
      <c r="V13" s="308">
        <f t="shared" si="7"/>
        <v>0.03766617429837518</v>
      </c>
      <c r="W13" s="307">
        <v>40</v>
      </c>
      <c r="X13" s="345">
        <f t="shared" si="8"/>
        <v>0.029542097488921712</v>
      </c>
      <c r="Y13" s="307">
        <v>62</v>
      </c>
      <c r="Z13" s="308">
        <f t="shared" si="9"/>
        <v>0.04579025110782865</v>
      </c>
      <c r="AA13" s="79">
        <v>326</v>
      </c>
      <c r="AB13" s="80">
        <v>942</v>
      </c>
      <c r="AC13" s="80">
        <v>86</v>
      </c>
      <c r="AD13" s="81">
        <f t="shared" si="10"/>
        <v>0</v>
      </c>
      <c r="AE13" s="349">
        <f t="shared" si="11"/>
        <v>0.24076809453471196</v>
      </c>
      <c r="AF13" s="89">
        <f t="shared" si="12"/>
        <v>0.6957163958641064</v>
      </c>
      <c r="AG13" s="89">
        <f t="shared" si="13"/>
        <v>0.06351550960118169</v>
      </c>
      <c r="AH13" s="286">
        <f t="shared" si="14"/>
        <v>0</v>
      </c>
      <c r="AI13" s="331" t="s">
        <v>93</v>
      </c>
      <c r="AJ13" s="320">
        <v>24</v>
      </c>
    </row>
    <row r="14" spans="1:36" ht="23.25" customHeight="1" thickBot="1">
      <c r="A14" s="22">
        <v>10</v>
      </c>
      <c r="B14" s="479"/>
      <c r="C14" s="296" t="s">
        <v>25</v>
      </c>
      <c r="D14" s="31">
        <v>883</v>
      </c>
      <c r="E14" s="61">
        <v>917</v>
      </c>
      <c r="F14" s="273">
        <f t="shared" si="0"/>
        <v>0.9629225736095965</v>
      </c>
      <c r="G14" s="57">
        <f t="shared" si="1"/>
        <v>878</v>
      </c>
      <c r="H14" s="364">
        <v>860</v>
      </c>
      <c r="I14" s="365">
        <v>18</v>
      </c>
      <c r="J14" s="33">
        <f t="shared" si="2"/>
        <v>5</v>
      </c>
      <c r="K14" s="364">
        <v>5</v>
      </c>
      <c r="L14" s="384">
        <v>0</v>
      </c>
      <c r="M14" s="385">
        <v>0</v>
      </c>
      <c r="N14" s="262">
        <f t="shared" si="3"/>
        <v>0.0056625141562853904</v>
      </c>
      <c r="O14" s="108">
        <f t="shared" si="15"/>
        <v>4</v>
      </c>
      <c r="P14" s="112">
        <v>4</v>
      </c>
      <c r="Q14" s="103">
        <v>0</v>
      </c>
      <c r="R14" s="358">
        <f t="shared" si="4"/>
        <v>0.004530011325028313</v>
      </c>
      <c r="S14" s="124">
        <f t="shared" si="5"/>
        <v>0.004530011325028313</v>
      </c>
      <c r="T14" s="118">
        <f t="shared" si="6"/>
        <v>0</v>
      </c>
      <c r="U14" s="302">
        <v>51</v>
      </c>
      <c r="V14" s="304">
        <f t="shared" si="7"/>
        <v>0.057757644394110984</v>
      </c>
      <c r="W14" s="302">
        <v>75</v>
      </c>
      <c r="X14" s="343">
        <f t="shared" si="8"/>
        <v>0.08493771234428087</v>
      </c>
      <c r="Y14" s="302">
        <v>0</v>
      </c>
      <c r="Z14" s="304">
        <f t="shared" si="9"/>
        <v>0</v>
      </c>
      <c r="AA14" s="73">
        <v>633</v>
      </c>
      <c r="AB14" s="74">
        <v>232</v>
      </c>
      <c r="AC14" s="74">
        <v>18</v>
      </c>
      <c r="AD14" s="75">
        <f t="shared" si="10"/>
        <v>0</v>
      </c>
      <c r="AE14" s="350">
        <f t="shared" si="11"/>
        <v>0.7168742921857305</v>
      </c>
      <c r="AF14" s="90">
        <f t="shared" si="12"/>
        <v>0.2627406568516421</v>
      </c>
      <c r="AG14" s="90">
        <f t="shared" si="13"/>
        <v>0.020385050962627407</v>
      </c>
      <c r="AH14" s="284">
        <f t="shared" si="14"/>
        <v>0</v>
      </c>
      <c r="AI14" s="332" t="s">
        <v>94</v>
      </c>
      <c r="AJ14" s="322">
        <v>12</v>
      </c>
    </row>
    <row r="15" spans="1:36" ht="23.25" customHeight="1" thickBot="1">
      <c r="A15" s="22">
        <v>11</v>
      </c>
      <c r="B15" s="479"/>
      <c r="C15" s="296" t="s">
        <v>26</v>
      </c>
      <c r="D15" s="31">
        <v>574</v>
      </c>
      <c r="E15" s="61">
        <v>593</v>
      </c>
      <c r="F15" s="273">
        <f t="shared" si="0"/>
        <v>0.9679595278246206</v>
      </c>
      <c r="G15" s="57">
        <f t="shared" si="1"/>
        <v>566</v>
      </c>
      <c r="H15" s="364">
        <v>538</v>
      </c>
      <c r="I15" s="365">
        <v>28</v>
      </c>
      <c r="J15" s="33">
        <f t="shared" si="2"/>
        <v>8</v>
      </c>
      <c r="K15" s="364">
        <v>5</v>
      </c>
      <c r="L15" s="384">
        <v>2</v>
      </c>
      <c r="M15" s="385">
        <v>1</v>
      </c>
      <c r="N15" s="262">
        <f t="shared" si="3"/>
        <v>0.013937282229965157</v>
      </c>
      <c r="O15" s="108">
        <f t="shared" si="15"/>
        <v>30</v>
      </c>
      <c r="P15" s="112">
        <v>28</v>
      </c>
      <c r="Q15" s="103">
        <v>2</v>
      </c>
      <c r="R15" s="358">
        <f t="shared" si="4"/>
        <v>0.05226480836236934</v>
      </c>
      <c r="S15" s="124">
        <f t="shared" si="5"/>
        <v>0.04878048780487805</v>
      </c>
      <c r="T15" s="118">
        <f t="shared" si="6"/>
        <v>0.003484320557491289</v>
      </c>
      <c r="U15" s="302">
        <v>0</v>
      </c>
      <c r="V15" s="304">
        <f t="shared" si="7"/>
        <v>0</v>
      </c>
      <c r="W15" s="302">
        <v>12</v>
      </c>
      <c r="X15" s="343">
        <f t="shared" si="8"/>
        <v>0.020905923344947737</v>
      </c>
      <c r="Y15" s="302">
        <v>1</v>
      </c>
      <c r="Z15" s="304">
        <f t="shared" si="9"/>
        <v>0.0017421602787456446</v>
      </c>
      <c r="AA15" s="73">
        <v>0</v>
      </c>
      <c r="AB15" s="74">
        <v>544</v>
      </c>
      <c r="AC15" s="74">
        <v>30</v>
      </c>
      <c r="AD15" s="75">
        <f t="shared" si="10"/>
        <v>0</v>
      </c>
      <c r="AE15" s="350">
        <f t="shared" si="11"/>
        <v>0</v>
      </c>
      <c r="AF15" s="90">
        <f t="shared" si="12"/>
        <v>0.9477351916376306</v>
      </c>
      <c r="AG15" s="90">
        <f t="shared" si="13"/>
        <v>0.05226480836236934</v>
      </c>
      <c r="AH15" s="284">
        <f t="shared" si="14"/>
        <v>0</v>
      </c>
      <c r="AI15" s="333" t="s">
        <v>95</v>
      </c>
      <c r="AJ15" s="323">
        <v>12</v>
      </c>
    </row>
    <row r="16" spans="1:36" ht="23.25" customHeight="1" thickBot="1">
      <c r="A16" s="22">
        <v>12</v>
      </c>
      <c r="B16" s="479"/>
      <c r="C16" s="296" t="s">
        <v>37</v>
      </c>
      <c r="D16" s="31">
        <v>159</v>
      </c>
      <c r="E16" s="61">
        <v>165</v>
      </c>
      <c r="F16" s="273">
        <f t="shared" si="0"/>
        <v>0.9636363636363636</v>
      </c>
      <c r="G16" s="57">
        <f t="shared" si="1"/>
        <v>157</v>
      </c>
      <c r="H16" s="364">
        <v>141</v>
      </c>
      <c r="I16" s="365">
        <v>16</v>
      </c>
      <c r="J16" s="33">
        <f t="shared" si="2"/>
        <v>2</v>
      </c>
      <c r="K16" s="364">
        <v>2</v>
      </c>
      <c r="L16" s="384">
        <v>0</v>
      </c>
      <c r="M16" s="385">
        <v>0</v>
      </c>
      <c r="N16" s="262">
        <f t="shared" si="3"/>
        <v>0.012578616352201259</v>
      </c>
      <c r="O16" s="108">
        <f t="shared" si="15"/>
        <v>5</v>
      </c>
      <c r="P16" s="112">
        <v>5</v>
      </c>
      <c r="Q16" s="103">
        <v>0</v>
      </c>
      <c r="R16" s="358">
        <f t="shared" si="4"/>
        <v>0.031446540880503145</v>
      </c>
      <c r="S16" s="124">
        <f t="shared" si="5"/>
        <v>0.031446540880503145</v>
      </c>
      <c r="T16" s="118">
        <f t="shared" si="6"/>
        <v>0</v>
      </c>
      <c r="U16" s="302">
        <v>0</v>
      </c>
      <c r="V16" s="304">
        <f t="shared" si="7"/>
        <v>0</v>
      </c>
      <c r="W16" s="302">
        <v>14</v>
      </c>
      <c r="X16" s="343">
        <f t="shared" si="8"/>
        <v>0.0880503144654088</v>
      </c>
      <c r="Y16" s="302">
        <v>0</v>
      </c>
      <c r="Z16" s="304">
        <f t="shared" si="9"/>
        <v>0</v>
      </c>
      <c r="AA16" s="73">
        <v>99</v>
      </c>
      <c r="AB16" s="74">
        <v>60</v>
      </c>
      <c r="AC16" s="74">
        <v>0</v>
      </c>
      <c r="AD16" s="75">
        <f t="shared" si="10"/>
        <v>0</v>
      </c>
      <c r="AE16" s="350">
        <f t="shared" si="11"/>
        <v>0.6226415094339622</v>
      </c>
      <c r="AF16" s="90">
        <f t="shared" si="12"/>
        <v>0.37735849056603776</v>
      </c>
      <c r="AG16" s="90">
        <f t="shared" si="13"/>
        <v>0</v>
      </c>
      <c r="AH16" s="284">
        <f t="shared" si="14"/>
        <v>0</v>
      </c>
      <c r="AI16" s="327" t="s">
        <v>96</v>
      </c>
      <c r="AJ16" s="318">
        <v>6</v>
      </c>
    </row>
    <row r="17" spans="1:36" ht="23.25" customHeight="1" thickBot="1">
      <c r="A17" s="22">
        <v>13</v>
      </c>
      <c r="B17" s="479"/>
      <c r="C17" s="296" t="s">
        <v>27</v>
      </c>
      <c r="D17" s="31">
        <v>362</v>
      </c>
      <c r="E17" s="61">
        <v>378</v>
      </c>
      <c r="F17" s="273">
        <f t="shared" si="0"/>
        <v>0.9576719576719577</v>
      </c>
      <c r="G17" s="57">
        <f t="shared" si="1"/>
        <v>352</v>
      </c>
      <c r="H17" s="364">
        <v>331</v>
      </c>
      <c r="I17" s="365">
        <v>21</v>
      </c>
      <c r="J17" s="33">
        <f t="shared" si="2"/>
        <v>10</v>
      </c>
      <c r="K17" s="364">
        <v>9</v>
      </c>
      <c r="L17" s="384">
        <v>0</v>
      </c>
      <c r="M17" s="385">
        <v>1</v>
      </c>
      <c r="N17" s="262">
        <f t="shared" si="3"/>
        <v>0.027624309392265192</v>
      </c>
      <c r="O17" s="108">
        <f t="shared" si="15"/>
        <v>36</v>
      </c>
      <c r="P17" s="112">
        <v>36</v>
      </c>
      <c r="Q17" s="103">
        <v>0</v>
      </c>
      <c r="R17" s="358">
        <f t="shared" si="4"/>
        <v>0.09944751381215469</v>
      </c>
      <c r="S17" s="124">
        <f t="shared" si="5"/>
        <v>0.09944751381215469</v>
      </c>
      <c r="T17" s="118">
        <f t="shared" si="6"/>
        <v>0</v>
      </c>
      <c r="U17" s="302">
        <v>6</v>
      </c>
      <c r="V17" s="304">
        <f t="shared" si="7"/>
        <v>0.016574585635359115</v>
      </c>
      <c r="W17" s="302">
        <v>27</v>
      </c>
      <c r="X17" s="343">
        <f t="shared" si="8"/>
        <v>0.07458563535911603</v>
      </c>
      <c r="Y17" s="302">
        <v>0</v>
      </c>
      <c r="Z17" s="304">
        <f t="shared" si="9"/>
        <v>0</v>
      </c>
      <c r="AA17" s="73">
        <v>54</v>
      </c>
      <c r="AB17" s="74">
        <v>288</v>
      </c>
      <c r="AC17" s="74">
        <v>20</v>
      </c>
      <c r="AD17" s="75">
        <f t="shared" si="10"/>
        <v>0</v>
      </c>
      <c r="AE17" s="350">
        <f t="shared" si="11"/>
        <v>0.14917127071823205</v>
      </c>
      <c r="AF17" s="90">
        <f t="shared" si="12"/>
        <v>0.7955801104972375</v>
      </c>
      <c r="AG17" s="90">
        <f t="shared" si="13"/>
        <v>0.055248618784530384</v>
      </c>
      <c r="AH17" s="284">
        <f t="shared" si="14"/>
        <v>0</v>
      </c>
      <c r="AI17" s="333" t="s">
        <v>96</v>
      </c>
      <c r="AJ17" s="323">
        <v>12</v>
      </c>
    </row>
    <row r="18" spans="1:36" ht="23.25" customHeight="1" thickBot="1">
      <c r="A18" s="22">
        <v>14</v>
      </c>
      <c r="B18" s="479"/>
      <c r="C18" s="296" t="s">
        <v>28</v>
      </c>
      <c r="D18" s="31">
        <v>306</v>
      </c>
      <c r="E18" s="61">
        <v>322</v>
      </c>
      <c r="F18" s="273">
        <f t="shared" si="0"/>
        <v>0.9503105590062112</v>
      </c>
      <c r="G18" s="57">
        <f t="shared" si="1"/>
        <v>302</v>
      </c>
      <c r="H18" s="364">
        <v>257</v>
      </c>
      <c r="I18" s="365">
        <v>45</v>
      </c>
      <c r="J18" s="33">
        <f t="shared" si="2"/>
        <v>4</v>
      </c>
      <c r="K18" s="364">
        <v>3</v>
      </c>
      <c r="L18" s="384">
        <v>1</v>
      </c>
      <c r="M18" s="385">
        <v>0</v>
      </c>
      <c r="N18" s="262">
        <f t="shared" si="3"/>
        <v>0.013071895424836602</v>
      </c>
      <c r="O18" s="108">
        <f t="shared" si="15"/>
        <v>13</v>
      </c>
      <c r="P18" s="112">
        <v>12</v>
      </c>
      <c r="Q18" s="103">
        <v>1</v>
      </c>
      <c r="R18" s="358">
        <f t="shared" si="4"/>
        <v>0.042483660130718956</v>
      </c>
      <c r="S18" s="124">
        <f t="shared" si="5"/>
        <v>0.0392156862745098</v>
      </c>
      <c r="T18" s="118">
        <f t="shared" si="6"/>
        <v>0.0032679738562091504</v>
      </c>
      <c r="U18" s="302">
        <v>0</v>
      </c>
      <c r="V18" s="304">
        <f t="shared" si="7"/>
        <v>0</v>
      </c>
      <c r="W18" s="302">
        <v>14</v>
      </c>
      <c r="X18" s="343">
        <f t="shared" si="8"/>
        <v>0.0457516339869281</v>
      </c>
      <c r="Y18" s="302">
        <v>10</v>
      </c>
      <c r="Z18" s="304">
        <f t="shared" si="9"/>
        <v>0.032679738562091505</v>
      </c>
      <c r="AA18" s="73">
        <v>8</v>
      </c>
      <c r="AB18" s="74">
        <v>269</v>
      </c>
      <c r="AC18" s="74">
        <v>29</v>
      </c>
      <c r="AD18" s="75">
        <f t="shared" si="10"/>
        <v>0</v>
      </c>
      <c r="AE18" s="350">
        <f t="shared" si="11"/>
        <v>0.026143790849673203</v>
      </c>
      <c r="AF18" s="90">
        <f t="shared" si="12"/>
        <v>0.8790849673202614</v>
      </c>
      <c r="AG18" s="90">
        <f t="shared" si="13"/>
        <v>0.09477124183006536</v>
      </c>
      <c r="AH18" s="284">
        <f t="shared" si="14"/>
        <v>0</v>
      </c>
      <c r="AI18" s="333" t="s">
        <v>97</v>
      </c>
      <c r="AJ18" s="323">
        <v>12</v>
      </c>
    </row>
    <row r="19" spans="1:36" ht="23.25" customHeight="1" thickBot="1">
      <c r="A19" s="22">
        <v>15</v>
      </c>
      <c r="B19" s="479"/>
      <c r="C19" s="296" t="s">
        <v>29</v>
      </c>
      <c r="D19" s="31">
        <v>292</v>
      </c>
      <c r="E19" s="61">
        <v>310</v>
      </c>
      <c r="F19" s="273">
        <f t="shared" si="0"/>
        <v>0.9419354838709677</v>
      </c>
      <c r="G19" s="57">
        <f t="shared" si="1"/>
        <v>289</v>
      </c>
      <c r="H19" s="364">
        <v>278</v>
      </c>
      <c r="I19" s="365">
        <v>11</v>
      </c>
      <c r="J19" s="33">
        <f t="shared" si="2"/>
        <v>3</v>
      </c>
      <c r="K19" s="364">
        <v>3</v>
      </c>
      <c r="L19" s="384">
        <v>0</v>
      </c>
      <c r="M19" s="385">
        <v>0</v>
      </c>
      <c r="N19" s="262">
        <f t="shared" si="3"/>
        <v>0.010273972602739725</v>
      </c>
      <c r="O19" s="108">
        <f t="shared" si="15"/>
        <v>12</v>
      </c>
      <c r="P19" s="112">
        <v>8</v>
      </c>
      <c r="Q19" s="103">
        <v>4</v>
      </c>
      <c r="R19" s="358">
        <f t="shared" si="4"/>
        <v>0.0410958904109589</v>
      </c>
      <c r="S19" s="124">
        <f t="shared" si="5"/>
        <v>0.0273972602739726</v>
      </c>
      <c r="T19" s="118">
        <f t="shared" si="6"/>
        <v>0.0136986301369863</v>
      </c>
      <c r="U19" s="302">
        <v>0</v>
      </c>
      <c r="V19" s="304">
        <f t="shared" si="7"/>
        <v>0</v>
      </c>
      <c r="W19" s="302">
        <v>10</v>
      </c>
      <c r="X19" s="343">
        <f t="shared" si="8"/>
        <v>0.03424657534246575</v>
      </c>
      <c r="Y19" s="302">
        <v>0</v>
      </c>
      <c r="Z19" s="304">
        <f t="shared" si="9"/>
        <v>0</v>
      </c>
      <c r="AA19" s="73">
        <v>97</v>
      </c>
      <c r="AB19" s="74">
        <v>182</v>
      </c>
      <c r="AC19" s="74">
        <v>13</v>
      </c>
      <c r="AD19" s="75">
        <f t="shared" si="10"/>
        <v>0</v>
      </c>
      <c r="AE19" s="350">
        <f t="shared" si="11"/>
        <v>0.3321917808219178</v>
      </c>
      <c r="AF19" s="90">
        <f t="shared" si="12"/>
        <v>0.6232876712328768</v>
      </c>
      <c r="AG19" s="90">
        <f t="shared" si="13"/>
        <v>0.04452054794520548</v>
      </c>
      <c r="AH19" s="284">
        <f t="shared" si="14"/>
        <v>0</v>
      </c>
      <c r="AI19" s="333" t="s">
        <v>98</v>
      </c>
      <c r="AJ19" s="323">
        <v>11</v>
      </c>
    </row>
    <row r="20" spans="1:36" ht="23.25" customHeight="1" thickBot="1">
      <c r="A20" s="22">
        <v>16</v>
      </c>
      <c r="B20" s="479"/>
      <c r="C20" s="297" t="s">
        <v>30</v>
      </c>
      <c r="D20" s="32">
        <v>527</v>
      </c>
      <c r="E20" s="62">
        <v>534</v>
      </c>
      <c r="F20" s="274">
        <f t="shared" si="0"/>
        <v>0.9868913857677902</v>
      </c>
      <c r="G20" s="58">
        <f t="shared" si="1"/>
        <v>524</v>
      </c>
      <c r="H20" s="366">
        <v>524</v>
      </c>
      <c r="I20" s="367">
        <v>0</v>
      </c>
      <c r="J20" s="42">
        <f t="shared" si="2"/>
        <v>3</v>
      </c>
      <c r="K20" s="366">
        <v>3</v>
      </c>
      <c r="L20" s="386">
        <v>0</v>
      </c>
      <c r="M20" s="387">
        <v>0</v>
      </c>
      <c r="N20" s="263">
        <f t="shared" si="3"/>
        <v>0.0056925996204933585</v>
      </c>
      <c r="O20" s="109">
        <f t="shared" si="15"/>
        <v>11</v>
      </c>
      <c r="P20" s="113">
        <v>8</v>
      </c>
      <c r="Q20" s="104">
        <v>3</v>
      </c>
      <c r="R20" s="359">
        <f t="shared" si="4"/>
        <v>0.020872865275142316</v>
      </c>
      <c r="S20" s="125">
        <f t="shared" si="5"/>
        <v>0.015180265654648957</v>
      </c>
      <c r="T20" s="119">
        <f t="shared" si="6"/>
        <v>0.0056925996204933585</v>
      </c>
      <c r="U20" s="305">
        <v>0</v>
      </c>
      <c r="V20" s="306">
        <f t="shared" si="7"/>
        <v>0</v>
      </c>
      <c r="W20" s="305">
        <v>17</v>
      </c>
      <c r="X20" s="344">
        <f t="shared" si="8"/>
        <v>0.03225806451612903</v>
      </c>
      <c r="Y20" s="305">
        <v>4</v>
      </c>
      <c r="Z20" s="306">
        <f t="shared" si="9"/>
        <v>0.007590132827324478</v>
      </c>
      <c r="AA20" s="76">
        <v>84</v>
      </c>
      <c r="AB20" s="77">
        <v>442</v>
      </c>
      <c r="AC20" s="77">
        <v>1</v>
      </c>
      <c r="AD20" s="78">
        <f t="shared" si="10"/>
        <v>0</v>
      </c>
      <c r="AE20" s="351">
        <f t="shared" si="11"/>
        <v>0.15939278937381404</v>
      </c>
      <c r="AF20" s="91">
        <f t="shared" si="12"/>
        <v>0.8387096774193549</v>
      </c>
      <c r="AG20" s="91">
        <f t="shared" si="13"/>
        <v>0.0018975332068311196</v>
      </c>
      <c r="AH20" s="285">
        <f t="shared" si="14"/>
        <v>0</v>
      </c>
      <c r="AI20" s="334" t="s">
        <v>99</v>
      </c>
      <c r="AJ20" s="321">
        <v>12</v>
      </c>
    </row>
    <row r="21" spans="1:36" ht="23.25" customHeight="1" thickBot="1">
      <c r="A21" s="22">
        <v>17</v>
      </c>
      <c r="B21" s="479" t="s">
        <v>76</v>
      </c>
      <c r="C21" s="295" t="s">
        <v>31</v>
      </c>
      <c r="D21" s="38">
        <v>847</v>
      </c>
      <c r="E21" s="60">
        <v>867</v>
      </c>
      <c r="F21" s="275">
        <f t="shared" si="0"/>
        <v>0.9769319492502884</v>
      </c>
      <c r="G21" s="56">
        <f t="shared" si="1"/>
        <v>836</v>
      </c>
      <c r="H21" s="368">
        <v>475</v>
      </c>
      <c r="I21" s="369">
        <v>361</v>
      </c>
      <c r="J21" s="39">
        <f t="shared" si="2"/>
        <v>11</v>
      </c>
      <c r="K21" s="368">
        <v>11</v>
      </c>
      <c r="L21" s="388">
        <v>0</v>
      </c>
      <c r="M21" s="389">
        <v>0</v>
      </c>
      <c r="N21" s="264">
        <f t="shared" si="3"/>
        <v>0.012987012987012988</v>
      </c>
      <c r="O21" s="107">
        <f t="shared" si="15"/>
        <v>41</v>
      </c>
      <c r="P21" s="111">
        <v>32</v>
      </c>
      <c r="Q21" s="102">
        <v>9</v>
      </c>
      <c r="R21" s="356">
        <f t="shared" si="4"/>
        <v>0.048406139315230225</v>
      </c>
      <c r="S21" s="122">
        <f t="shared" si="5"/>
        <v>0.03778040141676505</v>
      </c>
      <c r="T21" s="116">
        <f t="shared" si="6"/>
        <v>0.010625737898465172</v>
      </c>
      <c r="U21" s="307">
        <v>23</v>
      </c>
      <c r="V21" s="303">
        <f t="shared" si="7"/>
        <v>0.02715466351829988</v>
      </c>
      <c r="W21" s="307">
        <v>51</v>
      </c>
      <c r="X21" s="342">
        <f t="shared" si="8"/>
        <v>0.0602125147579693</v>
      </c>
      <c r="Y21" s="307">
        <v>2</v>
      </c>
      <c r="Z21" s="303">
        <f t="shared" si="9"/>
        <v>0.0023612750885478157</v>
      </c>
      <c r="AA21" s="79">
        <v>4</v>
      </c>
      <c r="AB21" s="80">
        <v>802</v>
      </c>
      <c r="AC21" s="80">
        <v>39</v>
      </c>
      <c r="AD21" s="81">
        <f t="shared" si="10"/>
        <v>2</v>
      </c>
      <c r="AE21" s="349">
        <f t="shared" si="11"/>
        <v>0.004722550177095631</v>
      </c>
      <c r="AF21" s="89">
        <f t="shared" si="12"/>
        <v>0.9468713105076741</v>
      </c>
      <c r="AG21" s="89">
        <f t="shared" si="13"/>
        <v>0.04604486422668241</v>
      </c>
      <c r="AH21" s="286">
        <f t="shared" si="14"/>
        <v>0.0023612750885478157</v>
      </c>
      <c r="AI21" s="329" t="s">
        <v>100</v>
      </c>
      <c r="AJ21" s="320">
        <v>24</v>
      </c>
    </row>
    <row r="22" spans="1:36" ht="23.25" customHeight="1" thickBot="1">
      <c r="A22" s="22">
        <v>18</v>
      </c>
      <c r="B22" s="479"/>
      <c r="C22" s="297" t="s">
        <v>32</v>
      </c>
      <c r="D22" s="32">
        <v>156</v>
      </c>
      <c r="E22" s="62">
        <v>160</v>
      </c>
      <c r="F22" s="276">
        <f t="shared" si="0"/>
        <v>0.975</v>
      </c>
      <c r="G22" s="58">
        <f t="shared" si="1"/>
        <v>153</v>
      </c>
      <c r="H22" s="366">
        <v>142</v>
      </c>
      <c r="I22" s="367">
        <v>11</v>
      </c>
      <c r="J22" s="42">
        <f t="shared" si="2"/>
        <v>3</v>
      </c>
      <c r="K22" s="366">
        <v>1</v>
      </c>
      <c r="L22" s="386">
        <v>1</v>
      </c>
      <c r="M22" s="387">
        <v>1</v>
      </c>
      <c r="N22" s="265">
        <f t="shared" si="3"/>
        <v>0.019230769230769232</v>
      </c>
      <c r="O22" s="109">
        <f t="shared" si="15"/>
        <v>14</v>
      </c>
      <c r="P22" s="113">
        <v>2</v>
      </c>
      <c r="Q22" s="104">
        <v>12</v>
      </c>
      <c r="R22" s="359">
        <f t="shared" si="4"/>
        <v>0.08974358974358974</v>
      </c>
      <c r="S22" s="125">
        <f t="shared" si="5"/>
        <v>0.01282051282051282</v>
      </c>
      <c r="T22" s="119">
        <f t="shared" si="6"/>
        <v>0.07692307692307693</v>
      </c>
      <c r="U22" s="305">
        <v>2</v>
      </c>
      <c r="V22" s="309">
        <f t="shared" si="7"/>
        <v>0.01282051282051282</v>
      </c>
      <c r="W22" s="305">
        <v>4</v>
      </c>
      <c r="X22" s="346">
        <f t="shared" si="8"/>
        <v>0.02564102564102564</v>
      </c>
      <c r="Y22" s="305">
        <v>150</v>
      </c>
      <c r="Z22" s="309">
        <f t="shared" si="9"/>
        <v>0.9615384615384616</v>
      </c>
      <c r="AA22" s="76">
        <v>0</v>
      </c>
      <c r="AB22" s="77">
        <v>152</v>
      </c>
      <c r="AC22" s="77">
        <v>4</v>
      </c>
      <c r="AD22" s="78">
        <f t="shared" si="10"/>
        <v>0</v>
      </c>
      <c r="AE22" s="351">
        <f t="shared" si="11"/>
        <v>0</v>
      </c>
      <c r="AF22" s="91">
        <f t="shared" si="12"/>
        <v>0.9743589743589743</v>
      </c>
      <c r="AG22" s="91">
        <f t="shared" si="13"/>
        <v>0.02564102564102564</v>
      </c>
      <c r="AH22" s="285">
        <f t="shared" si="14"/>
        <v>0</v>
      </c>
      <c r="AI22" s="330" t="s">
        <v>101</v>
      </c>
      <c r="AJ22" s="321">
        <v>6</v>
      </c>
    </row>
    <row r="23" spans="1:36" ht="23.25" customHeight="1" thickBot="1">
      <c r="A23" s="22">
        <v>19</v>
      </c>
      <c r="B23" s="479" t="s">
        <v>77</v>
      </c>
      <c r="C23" s="295" t="s">
        <v>33</v>
      </c>
      <c r="D23" s="38">
        <v>1091</v>
      </c>
      <c r="E23" s="60">
        <v>1113</v>
      </c>
      <c r="F23" s="275">
        <f t="shared" si="0"/>
        <v>0.9802336028751123</v>
      </c>
      <c r="G23" s="56">
        <f t="shared" si="1"/>
        <v>1077</v>
      </c>
      <c r="H23" s="368">
        <v>1069</v>
      </c>
      <c r="I23" s="369">
        <v>8</v>
      </c>
      <c r="J23" s="39">
        <f t="shared" si="2"/>
        <v>14</v>
      </c>
      <c r="K23" s="368">
        <v>13</v>
      </c>
      <c r="L23" s="388">
        <v>0</v>
      </c>
      <c r="M23" s="389">
        <v>1</v>
      </c>
      <c r="N23" s="261">
        <f t="shared" si="3"/>
        <v>0.012832263978001834</v>
      </c>
      <c r="O23" s="107">
        <f t="shared" si="15"/>
        <v>59</v>
      </c>
      <c r="P23" s="111">
        <v>59</v>
      </c>
      <c r="Q23" s="102">
        <v>0</v>
      </c>
      <c r="R23" s="356">
        <f t="shared" si="4"/>
        <v>0.054078826764436295</v>
      </c>
      <c r="S23" s="122">
        <f t="shared" si="5"/>
        <v>0.054078826764436295</v>
      </c>
      <c r="T23" s="116">
        <f t="shared" si="6"/>
        <v>0</v>
      </c>
      <c r="U23" s="307">
        <v>22</v>
      </c>
      <c r="V23" s="308">
        <f t="shared" si="7"/>
        <v>0.02016498625114574</v>
      </c>
      <c r="W23" s="307">
        <v>52</v>
      </c>
      <c r="X23" s="345">
        <f t="shared" si="8"/>
        <v>0.04766269477543538</v>
      </c>
      <c r="Y23" s="307">
        <v>50</v>
      </c>
      <c r="Z23" s="308">
        <f t="shared" si="9"/>
        <v>0.045829514207149404</v>
      </c>
      <c r="AA23" s="79">
        <v>993</v>
      </c>
      <c r="AB23" s="80">
        <v>88</v>
      </c>
      <c r="AC23" s="80">
        <v>10</v>
      </c>
      <c r="AD23" s="81">
        <f t="shared" si="10"/>
        <v>0</v>
      </c>
      <c r="AE23" s="349">
        <f t="shared" si="11"/>
        <v>0.9101741521539871</v>
      </c>
      <c r="AF23" s="89">
        <f t="shared" si="12"/>
        <v>0.08065994500458296</v>
      </c>
      <c r="AG23" s="89">
        <f t="shared" si="13"/>
        <v>0.00916590284142988</v>
      </c>
      <c r="AH23" s="286">
        <f t="shared" si="14"/>
        <v>0</v>
      </c>
      <c r="AI23" s="329" t="s">
        <v>102</v>
      </c>
      <c r="AJ23" s="320">
        <v>45</v>
      </c>
    </row>
    <row r="24" spans="1:36" ht="23.25" customHeight="1" thickBot="1">
      <c r="A24" s="22">
        <v>20</v>
      </c>
      <c r="B24" s="479"/>
      <c r="C24" s="298" t="s">
        <v>34</v>
      </c>
      <c r="D24" s="35">
        <v>2120</v>
      </c>
      <c r="E24" s="294">
        <v>2162</v>
      </c>
      <c r="F24" s="277">
        <f t="shared" si="0"/>
        <v>0.9805735430157262</v>
      </c>
      <c r="G24" s="59">
        <f t="shared" si="1"/>
        <v>2094</v>
      </c>
      <c r="H24" s="370">
        <v>1938</v>
      </c>
      <c r="I24" s="371">
        <v>156</v>
      </c>
      <c r="J24" s="36">
        <f t="shared" si="2"/>
        <v>26</v>
      </c>
      <c r="K24" s="370">
        <v>22</v>
      </c>
      <c r="L24" s="390">
        <v>1</v>
      </c>
      <c r="M24" s="391">
        <v>3</v>
      </c>
      <c r="N24" s="263">
        <f t="shared" si="3"/>
        <v>0.012264150943396227</v>
      </c>
      <c r="O24" s="109">
        <f t="shared" si="15"/>
        <v>69</v>
      </c>
      <c r="P24" s="113">
        <v>69</v>
      </c>
      <c r="Q24" s="104">
        <v>0</v>
      </c>
      <c r="R24" s="49">
        <f t="shared" si="4"/>
        <v>0.032547169811320754</v>
      </c>
      <c r="S24" s="126">
        <f t="shared" si="5"/>
        <v>0.032547169811320754</v>
      </c>
      <c r="T24" s="120">
        <f t="shared" si="6"/>
        <v>0</v>
      </c>
      <c r="U24" s="310">
        <v>16</v>
      </c>
      <c r="V24" s="306">
        <f t="shared" si="7"/>
        <v>0.007547169811320755</v>
      </c>
      <c r="W24" s="310">
        <v>244</v>
      </c>
      <c r="X24" s="344">
        <f t="shared" si="8"/>
        <v>0.11509433962264151</v>
      </c>
      <c r="Y24" s="310">
        <v>348</v>
      </c>
      <c r="Z24" s="306">
        <f t="shared" si="9"/>
        <v>0.1641509433962264</v>
      </c>
      <c r="AA24" s="76">
        <v>235</v>
      </c>
      <c r="AB24" s="77">
        <v>1736</v>
      </c>
      <c r="AC24" s="77">
        <v>149</v>
      </c>
      <c r="AD24" s="78">
        <f t="shared" si="10"/>
        <v>0</v>
      </c>
      <c r="AE24" s="351">
        <f t="shared" si="11"/>
        <v>0.11084905660377359</v>
      </c>
      <c r="AF24" s="91">
        <f t="shared" si="12"/>
        <v>0.8188679245283019</v>
      </c>
      <c r="AG24" s="91">
        <f t="shared" si="13"/>
        <v>0.07028301886792453</v>
      </c>
      <c r="AH24" s="285">
        <f t="shared" si="14"/>
        <v>0</v>
      </c>
      <c r="AI24" s="335" t="s">
        <v>103</v>
      </c>
      <c r="AJ24" s="129">
        <v>26</v>
      </c>
    </row>
    <row r="25" spans="1:36" ht="23.25" customHeight="1" thickBot="1">
      <c r="A25" s="22">
        <v>21</v>
      </c>
      <c r="B25" s="479" t="s">
        <v>168</v>
      </c>
      <c r="C25" s="295" t="s">
        <v>43</v>
      </c>
      <c r="D25" s="38">
        <v>794</v>
      </c>
      <c r="E25" s="60">
        <v>797</v>
      </c>
      <c r="F25" s="272">
        <f t="shared" si="0"/>
        <v>0.9962358845671268</v>
      </c>
      <c r="G25" s="56">
        <f t="shared" si="1"/>
        <v>784</v>
      </c>
      <c r="H25" s="368">
        <v>771</v>
      </c>
      <c r="I25" s="369">
        <v>13</v>
      </c>
      <c r="J25" s="39">
        <f t="shared" si="2"/>
        <v>10</v>
      </c>
      <c r="K25" s="368">
        <v>8</v>
      </c>
      <c r="L25" s="388">
        <v>2</v>
      </c>
      <c r="M25" s="389">
        <v>0</v>
      </c>
      <c r="N25" s="261">
        <f t="shared" si="3"/>
        <v>0.012594458438287154</v>
      </c>
      <c r="O25" s="107">
        <f t="shared" si="15"/>
        <v>21</v>
      </c>
      <c r="P25" s="111">
        <v>21</v>
      </c>
      <c r="Q25" s="102">
        <v>0</v>
      </c>
      <c r="R25" s="356">
        <f t="shared" si="4"/>
        <v>0.02644836272040302</v>
      </c>
      <c r="S25" s="122">
        <f t="shared" si="5"/>
        <v>0.02644836272040302</v>
      </c>
      <c r="T25" s="116">
        <f t="shared" si="6"/>
        <v>0</v>
      </c>
      <c r="U25" s="307">
        <v>2</v>
      </c>
      <c r="V25" s="308">
        <f t="shared" si="7"/>
        <v>0.0025188916876574307</v>
      </c>
      <c r="W25" s="307">
        <v>25</v>
      </c>
      <c r="X25" s="345">
        <f t="shared" si="8"/>
        <v>0.031486146095717885</v>
      </c>
      <c r="Y25" s="307">
        <v>7</v>
      </c>
      <c r="Z25" s="308">
        <f t="shared" si="9"/>
        <v>0.008816120906801008</v>
      </c>
      <c r="AA25" s="73">
        <v>118</v>
      </c>
      <c r="AB25" s="74">
        <v>657</v>
      </c>
      <c r="AC25" s="74">
        <v>19</v>
      </c>
      <c r="AD25" s="75">
        <f t="shared" si="10"/>
        <v>0</v>
      </c>
      <c r="AE25" s="352">
        <f t="shared" si="11"/>
        <v>0.1486146095717884</v>
      </c>
      <c r="AF25" s="92">
        <f t="shared" si="12"/>
        <v>0.827455919395466</v>
      </c>
      <c r="AG25" s="92">
        <f t="shared" si="13"/>
        <v>0.02392947103274559</v>
      </c>
      <c r="AH25" s="284">
        <f t="shared" si="14"/>
        <v>0</v>
      </c>
      <c r="AI25" s="329" t="s">
        <v>104</v>
      </c>
      <c r="AJ25" s="320">
        <v>24</v>
      </c>
    </row>
    <row r="26" spans="1:36" ht="23.25" customHeight="1" thickBot="1">
      <c r="A26" s="22">
        <v>22</v>
      </c>
      <c r="B26" s="479"/>
      <c r="C26" s="296" t="s">
        <v>47</v>
      </c>
      <c r="D26" s="31">
        <v>1175</v>
      </c>
      <c r="E26" s="61">
        <v>1190</v>
      </c>
      <c r="F26" s="273">
        <f t="shared" si="0"/>
        <v>0.9873949579831933</v>
      </c>
      <c r="G26" s="57">
        <f t="shared" si="1"/>
        <v>1156</v>
      </c>
      <c r="H26" s="364">
        <v>1092</v>
      </c>
      <c r="I26" s="365">
        <v>64</v>
      </c>
      <c r="J26" s="33">
        <f t="shared" si="2"/>
        <v>19</v>
      </c>
      <c r="K26" s="364">
        <v>17</v>
      </c>
      <c r="L26" s="384">
        <v>0</v>
      </c>
      <c r="M26" s="385">
        <v>2</v>
      </c>
      <c r="N26" s="262">
        <f t="shared" si="3"/>
        <v>0.016170212765957447</v>
      </c>
      <c r="O26" s="108">
        <f t="shared" si="15"/>
        <v>63</v>
      </c>
      <c r="P26" s="112">
        <v>61</v>
      </c>
      <c r="Q26" s="103">
        <v>2</v>
      </c>
      <c r="R26" s="358">
        <f t="shared" si="4"/>
        <v>0.05361702127659575</v>
      </c>
      <c r="S26" s="124">
        <f t="shared" si="5"/>
        <v>0.05191489361702128</v>
      </c>
      <c r="T26" s="118">
        <f t="shared" si="6"/>
        <v>0.001702127659574468</v>
      </c>
      <c r="U26" s="302">
        <v>10</v>
      </c>
      <c r="V26" s="304">
        <f t="shared" si="7"/>
        <v>0.00851063829787234</v>
      </c>
      <c r="W26" s="302">
        <v>40</v>
      </c>
      <c r="X26" s="343">
        <f t="shared" si="8"/>
        <v>0.03404255319148936</v>
      </c>
      <c r="Y26" s="302">
        <v>0</v>
      </c>
      <c r="Z26" s="304">
        <f t="shared" si="9"/>
        <v>0</v>
      </c>
      <c r="AA26" s="73">
        <v>676</v>
      </c>
      <c r="AB26" s="74">
        <v>428</v>
      </c>
      <c r="AC26" s="74">
        <v>71</v>
      </c>
      <c r="AD26" s="75">
        <f t="shared" si="10"/>
        <v>0</v>
      </c>
      <c r="AE26" s="350">
        <f t="shared" si="11"/>
        <v>0.5753191489361702</v>
      </c>
      <c r="AF26" s="90">
        <f t="shared" si="12"/>
        <v>0.36425531914893616</v>
      </c>
      <c r="AG26" s="90">
        <f t="shared" si="13"/>
        <v>0.06042553191489362</v>
      </c>
      <c r="AH26" s="284">
        <f t="shared" si="14"/>
        <v>0</v>
      </c>
      <c r="AI26" s="336" t="s">
        <v>105</v>
      </c>
      <c r="AJ26" s="323">
        <v>42</v>
      </c>
    </row>
    <row r="27" spans="1:36" ht="23.25" customHeight="1" thickBot="1">
      <c r="A27" s="22">
        <v>23</v>
      </c>
      <c r="B27" s="479"/>
      <c r="C27" s="296" t="s">
        <v>44</v>
      </c>
      <c r="D27" s="31">
        <v>1239</v>
      </c>
      <c r="E27" s="61">
        <v>1264</v>
      </c>
      <c r="F27" s="273">
        <f t="shared" si="0"/>
        <v>0.9802215189873418</v>
      </c>
      <c r="G27" s="57">
        <f t="shared" si="1"/>
        <v>1232</v>
      </c>
      <c r="H27" s="364">
        <v>1210</v>
      </c>
      <c r="I27" s="365">
        <v>22</v>
      </c>
      <c r="J27" s="33">
        <f t="shared" si="2"/>
        <v>7</v>
      </c>
      <c r="K27" s="364">
        <v>6</v>
      </c>
      <c r="L27" s="384">
        <v>1</v>
      </c>
      <c r="M27" s="385">
        <v>0</v>
      </c>
      <c r="N27" s="262">
        <f t="shared" si="3"/>
        <v>0.005649717514124294</v>
      </c>
      <c r="O27" s="108">
        <f t="shared" si="15"/>
        <v>16</v>
      </c>
      <c r="P27" s="112">
        <v>16</v>
      </c>
      <c r="Q27" s="103">
        <v>0</v>
      </c>
      <c r="R27" s="358">
        <f t="shared" si="4"/>
        <v>0.0129136400322841</v>
      </c>
      <c r="S27" s="124">
        <f t="shared" si="5"/>
        <v>0.0129136400322841</v>
      </c>
      <c r="T27" s="118">
        <f t="shared" si="6"/>
        <v>0</v>
      </c>
      <c r="U27" s="302">
        <v>0</v>
      </c>
      <c r="V27" s="304">
        <f t="shared" si="7"/>
        <v>0</v>
      </c>
      <c r="W27" s="302">
        <v>62</v>
      </c>
      <c r="X27" s="343">
        <f t="shared" si="8"/>
        <v>0.05004035512510089</v>
      </c>
      <c r="Y27" s="302">
        <v>7</v>
      </c>
      <c r="Z27" s="304">
        <f t="shared" si="9"/>
        <v>0.005649717514124294</v>
      </c>
      <c r="AA27" s="73">
        <v>881</v>
      </c>
      <c r="AB27" s="74">
        <v>329</v>
      </c>
      <c r="AC27" s="74">
        <v>29</v>
      </c>
      <c r="AD27" s="75">
        <f t="shared" si="10"/>
        <v>0</v>
      </c>
      <c r="AE27" s="350">
        <f t="shared" si="11"/>
        <v>0.7110573042776432</v>
      </c>
      <c r="AF27" s="90">
        <f t="shared" si="12"/>
        <v>0.2655367231638418</v>
      </c>
      <c r="AG27" s="90">
        <f t="shared" si="13"/>
        <v>0.023405972558514933</v>
      </c>
      <c r="AH27" s="284">
        <f t="shared" si="14"/>
        <v>0</v>
      </c>
      <c r="AI27" s="336" t="s">
        <v>105</v>
      </c>
      <c r="AJ27" s="323">
        <v>36</v>
      </c>
    </row>
    <row r="28" spans="1:36" ht="23.25" customHeight="1" thickBot="1">
      <c r="A28" s="22">
        <v>24</v>
      </c>
      <c r="B28" s="479"/>
      <c r="C28" s="296" t="s">
        <v>42</v>
      </c>
      <c r="D28" s="31">
        <v>356</v>
      </c>
      <c r="E28" s="61">
        <v>357</v>
      </c>
      <c r="F28" s="273">
        <f t="shared" si="0"/>
        <v>0.9971988795518207</v>
      </c>
      <c r="G28" s="57">
        <f t="shared" si="1"/>
        <v>349</v>
      </c>
      <c r="H28" s="364">
        <v>318</v>
      </c>
      <c r="I28" s="365">
        <v>31</v>
      </c>
      <c r="J28" s="33">
        <f t="shared" si="2"/>
        <v>7</v>
      </c>
      <c r="K28" s="364">
        <v>6</v>
      </c>
      <c r="L28" s="384">
        <v>1</v>
      </c>
      <c r="M28" s="385">
        <v>0</v>
      </c>
      <c r="N28" s="262">
        <f t="shared" si="3"/>
        <v>0.019662921348314606</v>
      </c>
      <c r="O28" s="108">
        <f t="shared" si="15"/>
        <v>24</v>
      </c>
      <c r="P28" s="112">
        <v>9</v>
      </c>
      <c r="Q28" s="103">
        <v>15</v>
      </c>
      <c r="R28" s="358">
        <f t="shared" si="4"/>
        <v>0.06741573033707865</v>
      </c>
      <c r="S28" s="124">
        <f t="shared" si="5"/>
        <v>0.025280898876404494</v>
      </c>
      <c r="T28" s="118">
        <f t="shared" si="6"/>
        <v>0.042134831460674156</v>
      </c>
      <c r="U28" s="302">
        <v>0</v>
      </c>
      <c r="V28" s="304">
        <f t="shared" si="7"/>
        <v>0</v>
      </c>
      <c r="W28" s="302">
        <v>17</v>
      </c>
      <c r="X28" s="343">
        <f t="shared" si="8"/>
        <v>0.047752808988764044</v>
      </c>
      <c r="Y28" s="302">
        <v>29</v>
      </c>
      <c r="Z28" s="304">
        <f t="shared" si="9"/>
        <v>0.08146067415730338</v>
      </c>
      <c r="AA28" s="73">
        <v>58</v>
      </c>
      <c r="AB28" s="74">
        <v>271</v>
      </c>
      <c r="AC28" s="74">
        <v>27</v>
      </c>
      <c r="AD28" s="75">
        <f t="shared" si="10"/>
        <v>0</v>
      </c>
      <c r="AE28" s="350">
        <f t="shared" si="11"/>
        <v>0.16292134831460675</v>
      </c>
      <c r="AF28" s="90">
        <f t="shared" si="12"/>
        <v>0.7612359550561798</v>
      </c>
      <c r="AG28" s="90">
        <f t="shared" si="13"/>
        <v>0.07584269662921349</v>
      </c>
      <c r="AH28" s="284">
        <f t="shared" si="14"/>
        <v>0</v>
      </c>
      <c r="AI28" s="336" t="s">
        <v>105</v>
      </c>
      <c r="AJ28" s="323">
        <v>12</v>
      </c>
    </row>
    <row r="29" spans="1:36" ht="23.25" customHeight="1" thickBot="1">
      <c r="A29" s="22">
        <v>25</v>
      </c>
      <c r="B29" s="479"/>
      <c r="C29" s="296" t="s">
        <v>41</v>
      </c>
      <c r="D29" s="31">
        <v>280</v>
      </c>
      <c r="E29" s="61">
        <v>282</v>
      </c>
      <c r="F29" s="273">
        <f t="shared" si="0"/>
        <v>0.9929078014184397</v>
      </c>
      <c r="G29" s="57">
        <f t="shared" si="1"/>
        <v>279</v>
      </c>
      <c r="H29" s="364">
        <v>261</v>
      </c>
      <c r="I29" s="365">
        <v>18</v>
      </c>
      <c r="J29" s="33">
        <f t="shared" si="2"/>
        <v>1</v>
      </c>
      <c r="K29" s="364">
        <v>1</v>
      </c>
      <c r="L29" s="384">
        <v>0</v>
      </c>
      <c r="M29" s="385">
        <v>0</v>
      </c>
      <c r="N29" s="262">
        <f t="shared" si="3"/>
        <v>0.0035714285714285713</v>
      </c>
      <c r="O29" s="108">
        <f t="shared" si="15"/>
        <v>4</v>
      </c>
      <c r="P29" s="112">
        <v>4</v>
      </c>
      <c r="Q29" s="103">
        <v>0</v>
      </c>
      <c r="R29" s="358">
        <f t="shared" si="4"/>
        <v>0.014285714285714285</v>
      </c>
      <c r="S29" s="124">
        <f t="shared" si="5"/>
        <v>0.014285714285714285</v>
      </c>
      <c r="T29" s="118">
        <f t="shared" si="6"/>
        <v>0</v>
      </c>
      <c r="U29" s="302">
        <v>2</v>
      </c>
      <c r="V29" s="304">
        <f t="shared" si="7"/>
        <v>0.007142857142857143</v>
      </c>
      <c r="W29" s="302">
        <v>29</v>
      </c>
      <c r="X29" s="343">
        <f t="shared" si="8"/>
        <v>0.10357142857142858</v>
      </c>
      <c r="Y29" s="302">
        <v>29</v>
      </c>
      <c r="Z29" s="304">
        <f t="shared" si="9"/>
        <v>0.10357142857142858</v>
      </c>
      <c r="AA29" s="73">
        <v>16</v>
      </c>
      <c r="AB29" s="74">
        <v>246</v>
      </c>
      <c r="AC29" s="74">
        <v>18</v>
      </c>
      <c r="AD29" s="75">
        <f t="shared" si="10"/>
        <v>0</v>
      </c>
      <c r="AE29" s="350">
        <f t="shared" si="11"/>
        <v>0.05714285714285714</v>
      </c>
      <c r="AF29" s="90">
        <f t="shared" si="12"/>
        <v>0.8785714285714286</v>
      </c>
      <c r="AG29" s="90">
        <f t="shared" si="13"/>
        <v>0.06428571428571428</v>
      </c>
      <c r="AH29" s="284">
        <f t="shared" si="14"/>
        <v>0</v>
      </c>
      <c r="AI29" s="336" t="s">
        <v>105</v>
      </c>
      <c r="AJ29" s="323">
        <v>12</v>
      </c>
    </row>
    <row r="30" spans="1:36" ht="23.25" customHeight="1" thickBot="1">
      <c r="A30" s="22">
        <v>26</v>
      </c>
      <c r="B30" s="479"/>
      <c r="C30" s="297" t="s">
        <v>40</v>
      </c>
      <c r="D30" s="32">
        <v>33</v>
      </c>
      <c r="E30" s="62">
        <v>33</v>
      </c>
      <c r="F30" s="274">
        <f t="shared" si="0"/>
        <v>1</v>
      </c>
      <c r="G30" s="58">
        <f t="shared" si="1"/>
        <v>33</v>
      </c>
      <c r="H30" s="366">
        <v>33</v>
      </c>
      <c r="I30" s="367">
        <v>0</v>
      </c>
      <c r="J30" s="42">
        <f t="shared" si="2"/>
        <v>0</v>
      </c>
      <c r="K30" s="366">
        <v>0</v>
      </c>
      <c r="L30" s="386">
        <v>0</v>
      </c>
      <c r="M30" s="387">
        <v>0</v>
      </c>
      <c r="N30" s="263">
        <f t="shared" si="3"/>
        <v>0</v>
      </c>
      <c r="O30" s="109">
        <f t="shared" si="15"/>
        <v>0</v>
      </c>
      <c r="P30" s="113">
        <v>0</v>
      </c>
      <c r="Q30" s="104">
        <v>0</v>
      </c>
      <c r="R30" s="359">
        <f t="shared" si="4"/>
        <v>0</v>
      </c>
      <c r="S30" s="125">
        <f t="shared" si="5"/>
        <v>0</v>
      </c>
      <c r="T30" s="119">
        <f t="shared" si="6"/>
        <v>0</v>
      </c>
      <c r="U30" s="305">
        <v>0</v>
      </c>
      <c r="V30" s="306">
        <f t="shared" si="7"/>
        <v>0</v>
      </c>
      <c r="W30" s="305">
        <v>0</v>
      </c>
      <c r="X30" s="344">
        <f t="shared" si="8"/>
        <v>0</v>
      </c>
      <c r="Y30" s="305">
        <v>0</v>
      </c>
      <c r="Z30" s="306">
        <f t="shared" si="9"/>
        <v>0</v>
      </c>
      <c r="AA30" s="76">
        <v>0</v>
      </c>
      <c r="AB30" s="77">
        <v>32</v>
      </c>
      <c r="AC30" s="77">
        <v>1</v>
      </c>
      <c r="AD30" s="78">
        <f t="shared" si="10"/>
        <v>0</v>
      </c>
      <c r="AE30" s="351">
        <f t="shared" si="11"/>
        <v>0</v>
      </c>
      <c r="AF30" s="91">
        <f t="shared" si="12"/>
        <v>0.9696969696969697</v>
      </c>
      <c r="AG30" s="91">
        <f t="shared" si="13"/>
        <v>0.030303030303030304</v>
      </c>
      <c r="AH30" s="285">
        <f t="shared" si="14"/>
        <v>0</v>
      </c>
      <c r="AI30" s="330" t="s">
        <v>106</v>
      </c>
      <c r="AJ30" s="321">
        <v>6</v>
      </c>
    </row>
    <row r="31" spans="1:36" ht="23.25" customHeight="1" thickBot="1">
      <c r="A31" s="22">
        <v>27</v>
      </c>
      <c r="B31" s="479" t="s">
        <v>79</v>
      </c>
      <c r="C31" s="295" t="s">
        <v>2</v>
      </c>
      <c r="D31" s="38">
        <v>1464</v>
      </c>
      <c r="E31" s="60">
        <v>1494</v>
      </c>
      <c r="F31" s="272">
        <f t="shared" si="0"/>
        <v>0.9799196787148594</v>
      </c>
      <c r="G31" s="56">
        <f t="shared" si="1"/>
        <v>1442</v>
      </c>
      <c r="H31" s="368">
        <v>102</v>
      </c>
      <c r="I31" s="369">
        <v>1340</v>
      </c>
      <c r="J31" s="39">
        <f t="shared" si="2"/>
        <v>22</v>
      </c>
      <c r="K31" s="368">
        <v>17</v>
      </c>
      <c r="L31" s="388">
        <v>4</v>
      </c>
      <c r="M31" s="389">
        <v>1</v>
      </c>
      <c r="N31" s="261">
        <f t="shared" si="3"/>
        <v>0.015027322404371584</v>
      </c>
      <c r="O31" s="107">
        <f t="shared" si="15"/>
        <v>59</v>
      </c>
      <c r="P31" s="111">
        <v>59</v>
      </c>
      <c r="Q31" s="102">
        <v>0</v>
      </c>
      <c r="R31" s="356">
        <f t="shared" si="4"/>
        <v>0.040300546448087435</v>
      </c>
      <c r="S31" s="122">
        <f t="shared" si="5"/>
        <v>0.040300546448087435</v>
      </c>
      <c r="T31" s="116">
        <f t="shared" si="6"/>
        <v>0</v>
      </c>
      <c r="U31" s="307">
        <v>5</v>
      </c>
      <c r="V31" s="308">
        <f t="shared" si="7"/>
        <v>0.0034153005464480873</v>
      </c>
      <c r="W31" s="307">
        <v>125</v>
      </c>
      <c r="X31" s="345">
        <f t="shared" si="8"/>
        <v>0.08538251366120218</v>
      </c>
      <c r="Y31" s="307">
        <v>294</v>
      </c>
      <c r="Z31" s="308">
        <f t="shared" si="9"/>
        <v>0.20081967213114754</v>
      </c>
      <c r="AA31" s="79">
        <v>99</v>
      </c>
      <c r="AB31" s="80">
        <v>1280</v>
      </c>
      <c r="AC31" s="80">
        <v>85</v>
      </c>
      <c r="AD31" s="81">
        <f t="shared" si="10"/>
        <v>0</v>
      </c>
      <c r="AE31" s="349">
        <f t="shared" si="11"/>
        <v>0.06762295081967214</v>
      </c>
      <c r="AF31" s="89">
        <f t="shared" si="12"/>
        <v>0.8743169398907104</v>
      </c>
      <c r="AG31" s="89">
        <f t="shared" si="13"/>
        <v>0.05806010928961749</v>
      </c>
      <c r="AH31" s="286">
        <f t="shared" si="14"/>
        <v>0</v>
      </c>
      <c r="AI31" s="337" t="s">
        <v>107</v>
      </c>
      <c r="AJ31" s="317">
        <v>52</v>
      </c>
    </row>
    <row r="32" spans="1:36" ht="23.25" customHeight="1" thickBot="1">
      <c r="A32" s="22">
        <v>28</v>
      </c>
      <c r="B32" s="479"/>
      <c r="C32" s="296" t="s">
        <v>3</v>
      </c>
      <c r="D32" s="31">
        <v>1083</v>
      </c>
      <c r="E32" s="61">
        <v>1097</v>
      </c>
      <c r="F32" s="273">
        <f t="shared" si="0"/>
        <v>0.9872379216043756</v>
      </c>
      <c r="G32" s="57">
        <f t="shared" si="1"/>
        <v>1068</v>
      </c>
      <c r="H32" s="364">
        <v>1056</v>
      </c>
      <c r="I32" s="365">
        <v>12</v>
      </c>
      <c r="J32" s="33">
        <f t="shared" si="2"/>
        <v>15</v>
      </c>
      <c r="K32" s="364">
        <v>14</v>
      </c>
      <c r="L32" s="384">
        <v>1</v>
      </c>
      <c r="M32" s="385">
        <v>0</v>
      </c>
      <c r="N32" s="262">
        <f t="shared" si="3"/>
        <v>0.013850415512465374</v>
      </c>
      <c r="O32" s="108">
        <f t="shared" si="15"/>
        <v>45</v>
      </c>
      <c r="P32" s="112">
        <v>45</v>
      </c>
      <c r="Q32" s="103">
        <v>0</v>
      </c>
      <c r="R32" s="358">
        <f t="shared" si="4"/>
        <v>0.04155124653739612</v>
      </c>
      <c r="S32" s="124">
        <f t="shared" si="5"/>
        <v>0.04155124653739612</v>
      </c>
      <c r="T32" s="118">
        <f t="shared" si="6"/>
        <v>0</v>
      </c>
      <c r="U32" s="302">
        <v>1</v>
      </c>
      <c r="V32" s="304">
        <f t="shared" si="7"/>
        <v>0.0009233610341643582</v>
      </c>
      <c r="W32" s="302">
        <v>59</v>
      </c>
      <c r="X32" s="343">
        <f t="shared" si="8"/>
        <v>0.05447830101569714</v>
      </c>
      <c r="Y32" s="302">
        <v>0</v>
      </c>
      <c r="Z32" s="304">
        <f t="shared" si="9"/>
        <v>0</v>
      </c>
      <c r="AA32" s="73">
        <v>707</v>
      </c>
      <c r="AB32" s="74">
        <v>357</v>
      </c>
      <c r="AC32" s="74">
        <v>19</v>
      </c>
      <c r="AD32" s="75">
        <f t="shared" si="10"/>
        <v>0</v>
      </c>
      <c r="AE32" s="350">
        <f t="shared" si="11"/>
        <v>0.6528162511542013</v>
      </c>
      <c r="AF32" s="90">
        <f t="shared" si="12"/>
        <v>0.3296398891966759</v>
      </c>
      <c r="AG32" s="90">
        <f t="shared" si="13"/>
        <v>0.017543859649122806</v>
      </c>
      <c r="AH32" s="284">
        <f t="shared" si="14"/>
        <v>0</v>
      </c>
      <c r="AI32" s="327" t="s">
        <v>108</v>
      </c>
      <c r="AJ32" s="318">
        <v>36</v>
      </c>
    </row>
    <row r="33" spans="1:36" ht="23.25" customHeight="1" thickBot="1">
      <c r="A33" s="22">
        <v>29</v>
      </c>
      <c r="B33" s="479"/>
      <c r="C33" s="296" t="s">
        <v>4</v>
      </c>
      <c r="D33" s="31">
        <v>941</v>
      </c>
      <c r="E33" s="61">
        <v>985</v>
      </c>
      <c r="F33" s="273">
        <f t="shared" si="0"/>
        <v>0.9553299492385787</v>
      </c>
      <c r="G33" s="57">
        <f t="shared" si="1"/>
        <v>933</v>
      </c>
      <c r="H33" s="364">
        <v>49</v>
      </c>
      <c r="I33" s="365">
        <v>884</v>
      </c>
      <c r="J33" s="33">
        <f t="shared" si="2"/>
        <v>8</v>
      </c>
      <c r="K33" s="364">
        <v>7</v>
      </c>
      <c r="L33" s="384">
        <v>0</v>
      </c>
      <c r="M33" s="385">
        <v>1</v>
      </c>
      <c r="N33" s="262">
        <f t="shared" si="3"/>
        <v>0.008501594048884165</v>
      </c>
      <c r="O33" s="108">
        <f t="shared" si="15"/>
        <v>23</v>
      </c>
      <c r="P33" s="112">
        <v>23</v>
      </c>
      <c r="Q33" s="103">
        <v>0</v>
      </c>
      <c r="R33" s="358">
        <f t="shared" si="4"/>
        <v>0.024442082890541977</v>
      </c>
      <c r="S33" s="124">
        <f t="shared" si="5"/>
        <v>0.024442082890541977</v>
      </c>
      <c r="T33" s="118">
        <f t="shared" si="6"/>
        <v>0</v>
      </c>
      <c r="U33" s="302">
        <v>1</v>
      </c>
      <c r="V33" s="304">
        <f t="shared" si="7"/>
        <v>0.0010626992561105207</v>
      </c>
      <c r="W33" s="302">
        <v>71</v>
      </c>
      <c r="X33" s="343">
        <f t="shared" si="8"/>
        <v>0.07545164718384698</v>
      </c>
      <c r="Y33" s="302">
        <v>169</v>
      </c>
      <c r="Z33" s="304">
        <f t="shared" si="9"/>
        <v>0.179596174282678</v>
      </c>
      <c r="AA33" s="73">
        <v>16</v>
      </c>
      <c r="AB33" s="74">
        <v>913</v>
      </c>
      <c r="AC33" s="74">
        <v>12</v>
      </c>
      <c r="AD33" s="75">
        <f t="shared" si="10"/>
        <v>0</v>
      </c>
      <c r="AE33" s="350">
        <f t="shared" si="11"/>
        <v>0.01700318809776833</v>
      </c>
      <c r="AF33" s="90">
        <f t="shared" si="12"/>
        <v>0.9702444208289054</v>
      </c>
      <c r="AG33" s="90">
        <f t="shared" si="13"/>
        <v>0.012752391073326248</v>
      </c>
      <c r="AH33" s="284">
        <f t="shared" si="14"/>
        <v>0</v>
      </c>
      <c r="AI33" s="327" t="s">
        <v>109</v>
      </c>
      <c r="AJ33" s="318">
        <v>24</v>
      </c>
    </row>
    <row r="34" spans="1:36" ht="23.25" customHeight="1" thickBot="1">
      <c r="A34" s="22">
        <v>30</v>
      </c>
      <c r="B34" s="479"/>
      <c r="C34" s="296" t="s">
        <v>5</v>
      </c>
      <c r="D34" s="31">
        <v>494</v>
      </c>
      <c r="E34" s="61">
        <v>495</v>
      </c>
      <c r="F34" s="273">
        <f t="shared" si="0"/>
        <v>0.997979797979798</v>
      </c>
      <c r="G34" s="57">
        <f t="shared" si="1"/>
        <v>488</v>
      </c>
      <c r="H34" s="364">
        <v>486</v>
      </c>
      <c r="I34" s="365">
        <v>2</v>
      </c>
      <c r="J34" s="33">
        <f t="shared" si="2"/>
        <v>6</v>
      </c>
      <c r="K34" s="364">
        <v>4</v>
      </c>
      <c r="L34" s="384">
        <v>2</v>
      </c>
      <c r="M34" s="385">
        <v>0</v>
      </c>
      <c r="N34" s="262">
        <f t="shared" si="3"/>
        <v>0.012145748987854251</v>
      </c>
      <c r="O34" s="108">
        <f t="shared" si="15"/>
        <v>24</v>
      </c>
      <c r="P34" s="112">
        <v>24</v>
      </c>
      <c r="Q34" s="103">
        <v>0</v>
      </c>
      <c r="R34" s="358">
        <f t="shared" si="4"/>
        <v>0.048582995951417005</v>
      </c>
      <c r="S34" s="124">
        <f t="shared" si="5"/>
        <v>0.048582995951417005</v>
      </c>
      <c r="T34" s="118">
        <f t="shared" si="6"/>
        <v>0</v>
      </c>
      <c r="U34" s="302">
        <v>4</v>
      </c>
      <c r="V34" s="304">
        <f t="shared" si="7"/>
        <v>0.008097165991902834</v>
      </c>
      <c r="W34" s="302">
        <v>15</v>
      </c>
      <c r="X34" s="343">
        <f t="shared" si="8"/>
        <v>0.030364372469635626</v>
      </c>
      <c r="Y34" s="302">
        <v>0</v>
      </c>
      <c r="Z34" s="304">
        <f t="shared" si="9"/>
        <v>0</v>
      </c>
      <c r="AA34" s="73">
        <v>377</v>
      </c>
      <c r="AB34" s="74">
        <v>112</v>
      </c>
      <c r="AC34" s="74">
        <v>5</v>
      </c>
      <c r="AD34" s="75">
        <f t="shared" si="10"/>
        <v>0</v>
      </c>
      <c r="AE34" s="350">
        <f t="shared" si="11"/>
        <v>0.7631578947368421</v>
      </c>
      <c r="AF34" s="90">
        <f t="shared" si="12"/>
        <v>0.22672064777327935</v>
      </c>
      <c r="AG34" s="90">
        <f t="shared" si="13"/>
        <v>0.010121457489878543</v>
      </c>
      <c r="AH34" s="284">
        <f t="shared" si="14"/>
        <v>0</v>
      </c>
      <c r="AI34" s="327" t="s">
        <v>110</v>
      </c>
      <c r="AJ34" s="318">
        <v>12</v>
      </c>
    </row>
    <row r="35" spans="1:36" ht="23.25" customHeight="1" thickBot="1">
      <c r="A35" s="22">
        <v>31</v>
      </c>
      <c r="B35" s="479"/>
      <c r="C35" s="299" t="s">
        <v>1</v>
      </c>
      <c r="D35" s="31">
        <v>284</v>
      </c>
      <c r="E35" s="61">
        <v>294</v>
      </c>
      <c r="F35" s="278">
        <f t="shared" si="0"/>
        <v>0.9659863945578231</v>
      </c>
      <c r="G35" s="57">
        <f t="shared" si="1"/>
        <v>277</v>
      </c>
      <c r="H35" s="364">
        <v>254</v>
      </c>
      <c r="I35" s="365">
        <v>23</v>
      </c>
      <c r="J35" s="33">
        <f t="shared" si="2"/>
        <v>7</v>
      </c>
      <c r="K35" s="364">
        <v>6</v>
      </c>
      <c r="L35" s="384">
        <v>1</v>
      </c>
      <c r="M35" s="385">
        <v>0</v>
      </c>
      <c r="N35" s="262">
        <f t="shared" si="3"/>
        <v>0.02464788732394366</v>
      </c>
      <c r="O35" s="108">
        <f t="shared" si="15"/>
        <v>28</v>
      </c>
      <c r="P35" s="112">
        <v>24</v>
      </c>
      <c r="Q35" s="103">
        <v>4</v>
      </c>
      <c r="R35" s="358">
        <f t="shared" si="4"/>
        <v>0.09859154929577464</v>
      </c>
      <c r="S35" s="124">
        <f t="shared" si="5"/>
        <v>0.08450704225352113</v>
      </c>
      <c r="T35" s="118">
        <f t="shared" si="6"/>
        <v>0.014084507042253521</v>
      </c>
      <c r="U35" s="302">
        <v>4</v>
      </c>
      <c r="V35" s="304">
        <f t="shared" si="7"/>
        <v>0.014084507042253521</v>
      </c>
      <c r="W35" s="302">
        <v>32</v>
      </c>
      <c r="X35" s="343">
        <f t="shared" si="8"/>
        <v>0.11267605633802817</v>
      </c>
      <c r="Y35" s="302">
        <v>23</v>
      </c>
      <c r="Z35" s="304">
        <f t="shared" si="9"/>
        <v>0.08098591549295775</v>
      </c>
      <c r="AA35" s="73">
        <v>14</v>
      </c>
      <c r="AB35" s="74">
        <v>245</v>
      </c>
      <c r="AC35" s="74">
        <v>25</v>
      </c>
      <c r="AD35" s="75">
        <f t="shared" si="10"/>
        <v>0</v>
      </c>
      <c r="AE35" s="350">
        <f t="shared" si="11"/>
        <v>0.04929577464788732</v>
      </c>
      <c r="AF35" s="90">
        <f t="shared" si="12"/>
        <v>0.8626760563380281</v>
      </c>
      <c r="AG35" s="90">
        <f t="shared" si="13"/>
        <v>0.0880281690140845</v>
      </c>
      <c r="AH35" s="284">
        <f t="shared" si="14"/>
        <v>0</v>
      </c>
      <c r="AI35" s="338" t="s">
        <v>111</v>
      </c>
      <c r="AJ35" s="324">
        <v>12</v>
      </c>
    </row>
    <row r="36" spans="1:36" ht="23.25" customHeight="1" thickBot="1">
      <c r="A36" s="22">
        <v>32</v>
      </c>
      <c r="B36" s="479"/>
      <c r="C36" s="296" t="s">
        <v>15</v>
      </c>
      <c r="D36" s="31">
        <v>436</v>
      </c>
      <c r="E36" s="61">
        <v>453</v>
      </c>
      <c r="F36" s="273">
        <f t="shared" si="0"/>
        <v>0.9624724061810155</v>
      </c>
      <c r="G36" s="57">
        <f t="shared" si="1"/>
        <v>433</v>
      </c>
      <c r="H36" s="364">
        <v>250</v>
      </c>
      <c r="I36" s="365">
        <v>183</v>
      </c>
      <c r="J36" s="33">
        <f t="shared" si="2"/>
        <v>3</v>
      </c>
      <c r="K36" s="364">
        <v>3</v>
      </c>
      <c r="L36" s="384">
        <v>0</v>
      </c>
      <c r="M36" s="385">
        <v>0</v>
      </c>
      <c r="N36" s="262">
        <f t="shared" si="3"/>
        <v>0.006880733944954129</v>
      </c>
      <c r="O36" s="108">
        <f t="shared" si="15"/>
        <v>8</v>
      </c>
      <c r="P36" s="112">
        <v>8</v>
      </c>
      <c r="Q36" s="103">
        <v>0</v>
      </c>
      <c r="R36" s="358">
        <f t="shared" si="4"/>
        <v>0.01834862385321101</v>
      </c>
      <c r="S36" s="124">
        <f t="shared" si="5"/>
        <v>0.01834862385321101</v>
      </c>
      <c r="T36" s="118">
        <f t="shared" si="6"/>
        <v>0</v>
      </c>
      <c r="U36" s="302">
        <v>1</v>
      </c>
      <c r="V36" s="304">
        <f t="shared" si="7"/>
        <v>0.0022935779816513763</v>
      </c>
      <c r="W36" s="302">
        <v>45</v>
      </c>
      <c r="X36" s="343">
        <f t="shared" si="8"/>
        <v>0.10321100917431193</v>
      </c>
      <c r="Y36" s="302">
        <v>18</v>
      </c>
      <c r="Z36" s="304">
        <f t="shared" si="9"/>
        <v>0.04128440366972477</v>
      </c>
      <c r="AA36" s="73">
        <v>106</v>
      </c>
      <c r="AB36" s="74">
        <v>321</v>
      </c>
      <c r="AC36" s="74">
        <v>9</v>
      </c>
      <c r="AD36" s="75">
        <f t="shared" si="10"/>
        <v>0</v>
      </c>
      <c r="AE36" s="350">
        <f t="shared" si="11"/>
        <v>0.24311926605504589</v>
      </c>
      <c r="AF36" s="90">
        <f t="shared" si="12"/>
        <v>0.7362385321100917</v>
      </c>
      <c r="AG36" s="90">
        <f t="shared" si="13"/>
        <v>0.020642201834862386</v>
      </c>
      <c r="AH36" s="284">
        <f t="shared" si="14"/>
        <v>0</v>
      </c>
      <c r="AI36" s="327" t="s">
        <v>112</v>
      </c>
      <c r="AJ36" s="318">
        <v>18</v>
      </c>
    </row>
    <row r="37" spans="1:36" ht="23.25" customHeight="1" thickBot="1">
      <c r="A37" s="22">
        <v>33</v>
      </c>
      <c r="B37" s="479"/>
      <c r="C37" s="297" t="s">
        <v>6</v>
      </c>
      <c r="D37" s="32">
        <v>105</v>
      </c>
      <c r="E37" s="62">
        <v>110</v>
      </c>
      <c r="F37" s="274">
        <f t="shared" si="0"/>
        <v>0.9545454545454546</v>
      </c>
      <c r="G37" s="58">
        <f t="shared" si="1"/>
        <v>105</v>
      </c>
      <c r="H37" s="366">
        <v>10</v>
      </c>
      <c r="I37" s="367">
        <v>95</v>
      </c>
      <c r="J37" s="42">
        <f t="shared" si="2"/>
        <v>0</v>
      </c>
      <c r="K37" s="366">
        <v>0</v>
      </c>
      <c r="L37" s="386">
        <v>0</v>
      </c>
      <c r="M37" s="387">
        <v>0</v>
      </c>
      <c r="N37" s="263">
        <f t="shared" si="3"/>
        <v>0</v>
      </c>
      <c r="O37" s="109">
        <f t="shared" si="15"/>
        <v>0</v>
      </c>
      <c r="P37" s="113">
        <v>0</v>
      </c>
      <c r="Q37" s="104">
        <v>0</v>
      </c>
      <c r="R37" s="359">
        <f t="shared" si="4"/>
        <v>0</v>
      </c>
      <c r="S37" s="125">
        <f t="shared" si="5"/>
        <v>0</v>
      </c>
      <c r="T37" s="119">
        <f t="shared" si="6"/>
        <v>0</v>
      </c>
      <c r="U37" s="305">
        <v>0</v>
      </c>
      <c r="V37" s="306">
        <f t="shared" si="7"/>
        <v>0</v>
      </c>
      <c r="W37" s="305">
        <v>11</v>
      </c>
      <c r="X37" s="344">
        <f t="shared" si="8"/>
        <v>0.10476190476190476</v>
      </c>
      <c r="Y37" s="305">
        <v>15</v>
      </c>
      <c r="Z37" s="306">
        <f t="shared" si="9"/>
        <v>0.14285714285714285</v>
      </c>
      <c r="AA37" s="76">
        <v>8</v>
      </c>
      <c r="AB37" s="77">
        <v>93</v>
      </c>
      <c r="AC37" s="77">
        <v>4</v>
      </c>
      <c r="AD37" s="78">
        <f t="shared" si="10"/>
        <v>0</v>
      </c>
      <c r="AE37" s="351">
        <f t="shared" si="11"/>
        <v>0.0761904761904762</v>
      </c>
      <c r="AF37" s="91">
        <f t="shared" si="12"/>
        <v>0.8857142857142857</v>
      </c>
      <c r="AG37" s="91">
        <f t="shared" si="13"/>
        <v>0.0380952380952381</v>
      </c>
      <c r="AH37" s="285">
        <f t="shared" si="14"/>
        <v>0</v>
      </c>
      <c r="AI37" s="328" t="s">
        <v>113</v>
      </c>
      <c r="AJ37" s="319">
        <v>6</v>
      </c>
    </row>
    <row r="38" spans="3:36" s="25" customFormat="1" ht="6.75" customHeight="1" thickBot="1">
      <c r="C38" s="26"/>
      <c r="D38" s="47"/>
      <c r="E38" s="47"/>
      <c r="F38" s="50"/>
      <c r="G38" s="47"/>
      <c r="H38" s="372"/>
      <c r="I38" s="373"/>
      <c r="J38" s="27"/>
      <c r="K38" s="392"/>
      <c r="L38" s="393"/>
      <c r="M38" s="394"/>
      <c r="N38" s="266"/>
      <c r="O38" s="48"/>
      <c r="P38" s="48"/>
      <c r="Q38" s="48"/>
      <c r="R38" s="49"/>
      <c r="S38" s="49"/>
      <c r="T38" s="49"/>
      <c r="U38" s="71"/>
      <c r="V38" s="72"/>
      <c r="W38" s="71"/>
      <c r="X38" s="72"/>
      <c r="Y38" s="71"/>
      <c r="Z38" s="72"/>
      <c r="AA38" s="71"/>
      <c r="AB38" s="71"/>
      <c r="AC38" s="71"/>
      <c r="AD38" s="99"/>
      <c r="AE38" s="72"/>
      <c r="AF38" s="72"/>
      <c r="AG38" s="72"/>
      <c r="AH38" s="72"/>
      <c r="AI38" s="26"/>
      <c r="AJ38" s="26"/>
    </row>
    <row r="39" spans="1:36" ht="23.25" customHeight="1" thickBot="1">
      <c r="A39" s="22">
        <v>34</v>
      </c>
      <c r="B39" s="501" t="s">
        <v>35</v>
      </c>
      <c r="C39" s="502"/>
      <c r="D39" s="38">
        <v>5448</v>
      </c>
      <c r="E39" s="60">
        <v>5701</v>
      </c>
      <c r="F39" s="279">
        <f>D39/E39</f>
        <v>0.9556218207332047</v>
      </c>
      <c r="G39" s="54">
        <f>SUM(H39:I39)</f>
        <v>5358</v>
      </c>
      <c r="H39" s="374">
        <v>2257</v>
      </c>
      <c r="I39" s="375">
        <v>3101</v>
      </c>
      <c r="J39" s="39">
        <f>SUM(K39:M39)</f>
        <v>90</v>
      </c>
      <c r="K39" s="368">
        <v>80</v>
      </c>
      <c r="L39" s="388">
        <v>6</v>
      </c>
      <c r="M39" s="389">
        <v>4</v>
      </c>
      <c r="N39" s="261">
        <f>J39/D39</f>
        <v>0.016519823788546256</v>
      </c>
      <c r="O39" s="107">
        <f>P39+Q39</f>
        <v>225</v>
      </c>
      <c r="P39" s="111">
        <v>217</v>
      </c>
      <c r="Q39" s="102">
        <v>8</v>
      </c>
      <c r="R39" s="356">
        <f aca="true" t="shared" si="16" ref="R39:T40">O39/$D39</f>
        <v>0.04129955947136564</v>
      </c>
      <c r="S39" s="122">
        <f t="shared" si="16"/>
        <v>0.039831130690161524</v>
      </c>
      <c r="T39" s="116">
        <f t="shared" si="16"/>
        <v>0.0014684287812041115</v>
      </c>
      <c r="U39" s="307">
        <v>399</v>
      </c>
      <c r="V39" s="308">
        <f>U39/D39</f>
        <v>0.07323788546255507</v>
      </c>
      <c r="W39" s="307">
        <v>594</v>
      </c>
      <c r="X39" s="345">
        <f>W39/D39</f>
        <v>0.10903083700440529</v>
      </c>
      <c r="Y39" s="307">
        <v>186</v>
      </c>
      <c r="Z39" s="308">
        <f>Y39/D39</f>
        <v>0.034140969162995596</v>
      </c>
      <c r="AA39" s="290">
        <v>432</v>
      </c>
      <c r="AB39" s="291">
        <v>4500</v>
      </c>
      <c r="AC39" s="291">
        <v>515</v>
      </c>
      <c r="AD39" s="340">
        <f>D39-SUM(AA39:AC39)</f>
        <v>1</v>
      </c>
      <c r="AE39" s="349">
        <f aca="true" t="shared" si="17" ref="AE39:AH40">AA39/$D39</f>
        <v>0.07929515418502203</v>
      </c>
      <c r="AF39" s="89">
        <f t="shared" si="17"/>
        <v>0.8259911894273128</v>
      </c>
      <c r="AG39" s="89">
        <f t="shared" si="17"/>
        <v>0.09453010279001468</v>
      </c>
      <c r="AH39" s="286">
        <f t="shared" si="17"/>
        <v>0.00018355359765051394</v>
      </c>
      <c r="AI39" s="337" t="s">
        <v>98</v>
      </c>
      <c r="AJ39" s="317">
        <v>124</v>
      </c>
    </row>
    <row r="40" spans="1:36" ht="23.25" customHeight="1" thickBot="1">
      <c r="A40" s="22">
        <v>35</v>
      </c>
      <c r="B40" s="503" t="s">
        <v>39</v>
      </c>
      <c r="C40" s="504"/>
      <c r="D40" s="32">
        <v>7142</v>
      </c>
      <c r="E40" s="62">
        <v>7283</v>
      </c>
      <c r="F40" s="280">
        <f>D40/E40</f>
        <v>0.9806398462172182</v>
      </c>
      <c r="G40" s="53">
        <f>SUM(H40:I40)</f>
        <v>7029</v>
      </c>
      <c r="H40" s="376">
        <v>4640</v>
      </c>
      <c r="I40" s="377">
        <v>2389</v>
      </c>
      <c r="J40" s="65">
        <f>SUM(K40:M40)</f>
        <v>113</v>
      </c>
      <c r="K40" s="395">
        <v>100</v>
      </c>
      <c r="L40" s="396">
        <v>9</v>
      </c>
      <c r="M40" s="397">
        <v>4</v>
      </c>
      <c r="N40" s="263">
        <f>J40/D40</f>
        <v>0.01582189862783534</v>
      </c>
      <c r="O40" s="109">
        <f>P40+Q40</f>
        <v>310</v>
      </c>
      <c r="P40" s="113">
        <v>294</v>
      </c>
      <c r="Q40" s="104">
        <v>16</v>
      </c>
      <c r="R40" s="359">
        <f t="shared" si="16"/>
        <v>0.043405208625035004</v>
      </c>
      <c r="S40" s="125">
        <f t="shared" si="16"/>
        <v>0.041164939792775135</v>
      </c>
      <c r="T40" s="119">
        <f t="shared" si="16"/>
        <v>0.0022402688322598714</v>
      </c>
      <c r="U40" s="311">
        <v>691</v>
      </c>
      <c r="V40" s="306">
        <f>U40/D40</f>
        <v>0.09675161019322319</v>
      </c>
      <c r="W40" s="311">
        <v>846</v>
      </c>
      <c r="X40" s="344">
        <f>W40/D40</f>
        <v>0.11845421450574069</v>
      </c>
      <c r="Y40" s="311">
        <v>4</v>
      </c>
      <c r="Z40" s="306">
        <f>Y40/D40</f>
        <v>0.0005600672080649678</v>
      </c>
      <c r="AA40" s="86">
        <v>2015</v>
      </c>
      <c r="AB40" s="87">
        <v>4423</v>
      </c>
      <c r="AC40" s="87">
        <v>692</v>
      </c>
      <c r="AD40" s="88">
        <f>D40-SUM(AA40:AC40)</f>
        <v>12</v>
      </c>
      <c r="AE40" s="351">
        <f t="shared" si="17"/>
        <v>0.2821338560627275</v>
      </c>
      <c r="AF40" s="91">
        <f t="shared" si="17"/>
        <v>0.6192943153178382</v>
      </c>
      <c r="AG40" s="91">
        <f t="shared" si="17"/>
        <v>0.09689162699523943</v>
      </c>
      <c r="AH40" s="287">
        <f t="shared" si="17"/>
        <v>0.0016802016241949033</v>
      </c>
      <c r="AI40" s="328" t="s">
        <v>114</v>
      </c>
      <c r="AJ40" s="319">
        <v>213</v>
      </c>
    </row>
    <row r="41" spans="3:36" s="25" customFormat="1" ht="6.75" customHeight="1" thickBot="1">
      <c r="C41" s="26"/>
      <c r="D41" s="47"/>
      <c r="E41" s="47"/>
      <c r="F41" s="28"/>
      <c r="G41" s="47"/>
      <c r="H41" s="372"/>
      <c r="I41" s="373"/>
      <c r="J41" s="27"/>
      <c r="K41" s="392"/>
      <c r="L41" s="393"/>
      <c r="M41" s="394"/>
      <c r="N41" s="266"/>
      <c r="O41" s="48"/>
      <c r="P41" s="48"/>
      <c r="Q41" s="48"/>
      <c r="R41" s="49"/>
      <c r="S41" s="49"/>
      <c r="T41" s="49"/>
      <c r="U41" s="71"/>
      <c r="V41" s="72"/>
      <c r="W41" s="71"/>
      <c r="X41" s="72"/>
      <c r="Y41" s="71"/>
      <c r="Z41" s="72"/>
      <c r="AA41" s="71"/>
      <c r="AB41" s="71"/>
      <c r="AC41" s="71"/>
      <c r="AD41" s="99"/>
      <c r="AE41" s="72"/>
      <c r="AF41" s="72"/>
      <c r="AG41" s="72"/>
      <c r="AH41" s="72"/>
      <c r="AI41" s="26"/>
      <c r="AJ41" s="26"/>
    </row>
    <row r="42" spans="2:36" ht="23.25" customHeight="1" thickBot="1">
      <c r="B42" s="505" t="s">
        <v>38</v>
      </c>
      <c r="C42" s="500"/>
      <c r="D42" s="44">
        <f>D52+D39+D40</f>
        <v>30860</v>
      </c>
      <c r="E42" s="63">
        <f aca="true" t="shared" si="18" ref="E42:M42">E52+E39+E40</f>
        <v>31729</v>
      </c>
      <c r="F42" s="281">
        <f>D42/E42</f>
        <v>0.9726118062340445</v>
      </c>
      <c r="G42" s="52">
        <f t="shared" si="18"/>
        <v>30427</v>
      </c>
      <c r="H42" s="378">
        <f t="shared" si="18"/>
        <v>21085</v>
      </c>
      <c r="I42" s="379">
        <f t="shared" si="18"/>
        <v>9342</v>
      </c>
      <c r="J42" s="66">
        <f t="shared" si="18"/>
        <v>433</v>
      </c>
      <c r="K42" s="398">
        <f t="shared" si="18"/>
        <v>373</v>
      </c>
      <c r="L42" s="399">
        <f t="shared" si="18"/>
        <v>40</v>
      </c>
      <c r="M42" s="400">
        <f t="shared" si="18"/>
        <v>20</v>
      </c>
      <c r="N42" s="267">
        <f>J42/D42</f>
        <v>0.014031108230719378</v>
      </c>
      <c r="O42" s="361">
        <f>O52+O39+O40</f>
        <v>1267</v>
      </c>
      <c r="P42" s="114">
        <f>P52+P39+P40</f>
        <v>1169</v>
      </c>
      <c r="Q42" s="105">
        <f>Q52+Q39+Q40</f>
        <v>98</v>
      </c>
      <c r="R42" s="360">
        <f>O42/$D42</f>
        <v>0.041056383668178875</v>
      </c>
      <c r="S42" s="127">
        <f>P42/$D42</f>
        <v>0.037880751782242386</v>
      </c>
      <c r="T42" s="121">
        <f>Q42/$D42</f>
        <v>0.0031756318859364873</v>
      </c>
      <c r="U42" s="312">
        <f>U52+U39+U40</f>
        <v>1303</v>
      </c>
      <c r="V42" s="313">
        <f>U42/D42</f>
        <v>0.04222294232015554</v>
      </c>
      <c r="W42" s="312">
        <f>W52+W39+W40</f>
        <v>2592</v>
      </c>
      <c r="X42" s="347">
        <f>W42/D42</f>
        <v>0.08399222294232016</v>
      </c>
      <c r="Y42" s="312">
        <f>Y52+Y39+Y40</f>
        <v>1452</v>
      </c>
      <c r="Z42" s="313">
        <f>Y42/D42</f>
        <v>0.047051198963058975</v>
      </c>
      <c r="AA42" s="86">
        <f>AA52+AA39+AA40</f>
        <v>8394</v>
      </c>
      <c r="AB42" s="87">
        <f>AB52+AB39+AB40</f>
        <v>20487</v>
      </c>
      <c r="AC42" s="87">
        <f>AC52+AC39+AC40</f>
        <v>1964</v>
      </c>
      <c r="AD42" s="88">
        <f>D42-SUM(AA42:AC42)</f>
        <v>15</v>
      </c>
      <c r="AE42" s="353">
        <f>AA42/$D42</f>
        <v>0.27200259235255997</v>
      </c>
      <c r="AF42" s="94">
        <f>AB42/$D42</f>
        <v>0.6638690861957226</v>
      </c>
      <c r="AG42" s="94">
        <f>AC42/$D42</f>
        <v>0.06364225534672716</v>
      </c>
      <c r="AH42" s="288">
        <f>AD42/$D42</f>
        <v>0.0004860661049902787</v>
      </c>
      <c r="AI42" s="339" t="s">
        <v>126</v>
      </c>
      <c r="AJ42" s="325">
        <f>AJ52+AJ39+AJ40</f>
        <v>890</v>
      </c>
    </row>
    <row r="43" spans="3:36" s="25" customFormat="1" ht="6.75" customHeight="1">
      <c r="C43" s="29"/>
      <c r="D43" s="47"/>
      <c r="E43" s="47"/>
      <c r="F43" s="46"/>
      <c r="G43" s="47"/>
      <c r="H43" s="372"/>
      <c r="I43" s="373"/>
      <c r="J43" s="98"/>
      <c r="K43" s="401"/>
      <c r="L43" s="390"/>
      <c r="M43" s="391"/>
      <c r="N43" s="266"/>
      <c r="O43" s="48"/>
      <c r="P43" s="48"/>
      <c r="Q43" s="48"/>
      <c r="R43" s="49"/>
      <c r="S43" s="49"/>
      <c r="T43" s="49"/>
      <c r="U43" s="99"/>
      <c r="V43" s="72"/>
      <c r="W43" s="99"/>
      <c r="X43" s="72"/>
      <c r="Y43" s="99"/>
      <c r="Z43" s="72"/>
      <c r="AA43" s="99"/>
      <c r="AB43" s="99"/>
      <c r="AC43" s="292"/>
      <c r="AD43" s="292"/>
      <c r="AE43" s="293"/>
      <c r="AF43" s="72"/>
      <c r="AG43" s="72"/>
      <c r="AH43" s="72"/>
      <c r="AI43" s="26"/>
      <c r="AJ43" s="26"/>
    </row>
    <row r="44" spans="2:36" s="25" customFormat="1" ht="17.25" customHeight="1" thickBot="1">
      <c r="B44" s="100" t="s">
        <v>124</v>
      </c>
      <c r="D44" s="47"/>
      <c r="E44" s="47"/>
      <c r="F44" s="46"/>
      <c r="G44" s="47"/>
      <c r="H44" s="372"/>
      <c r="I44" s="373"/>
      <c r="J44" s="27"/>
      <c r="K44" s="392"/>
      <c r="L44" s="393"/>
      <c r="M44" s="394"/>
      <c r="N44" s="266"/>
      <c r="O44" s="48"/>
      <c r="P44" s="48"/>
      <c r="Q44" s="48"/>
      <c r="R44" s="49"/>
      <c r="S44" s="49"/>
      <c r="T44" s="49"/>
      <c r="U44" s="71"/>
      <c r="V44" s="72"/>
      <c r="W44" s="71"/>
      <c r="X44" s="72"/>
      <c r="Y44" s="71"/>
      <c r="Z44" s="72"/>
      <c r="AA44" s="71"/>
      <c r="AB44" s="71"/>
      <c r="AC44" s="71"/>
      <c r="AD44" s="99"/>
      <c r="AE44" s="72"/>
      <c r="AF44" s="72"/>
      <c r="AG44" s="72"/>
      <c r="AH44" s="72"/>
      <c r="AI44" s="26"/>
      <c r="AJ44" s="26"/>
    </row>
    <row r="45" spans="2:36" ht="23.25" customHeight="1">
      <c r="B45" s="493" t="s">
        <v>169</v>
      </c>
      <c r="C45" s="494"/>
      <c r="D45" s="54">
        <f>SUM(D5:D10)</f>
        <v>366</v>
      </c>
      <c r="E45" s="60">
        <f aca="true" t="shared" si="19" ref="E45:M45">SUM(E5:E10)</f>
        <v>387</v>
      </c>
      <c r="F45" s="279">
        <f aca="true" t="shared" si="20" ref="F45:F52">(D45/E45)</f>
        <v>0.9457364341085271</v>
      </c>
      <c r="G45" s="54">
        <f t="shared" si="19"/>
        <v>362</v>
      </c>
      <c r="H45" s="374">
        <f t="shared" si="19"/>
        <v>355</v>
      </c>
      <c r="I45" s="375">
        <f t="shared" si="19"/>
        <v>7</v>
      </c>
      <c r="J45" s="39">
        <f t="shared" si="19"/>
        <v>4</v>
      </c>
      <c r="K45" s="368">
        <f t="shared" si="19"/>
        <v>2</v>
      </c>
      <c r="L45" s="388">
        <f t="shared" si="19"/>
        <v>1</v>
      </c>
      <c r="M45" s="389">
        <f t="shared" si="19"/>
        <v>1</v>
      </c>
      <c r="N45" s="261">
        <f aca="true" t="shared" si="21" ref="N45:N52">J45/D45</f>
        <v>0.01092896174863388</v>
      </c>
      <c r="O45" s="107">
        <f>SUM(O5:O10)</f>
        <v>13</v>
      </c>
      <c r="P45" s="111">
        <f>SUM(P5:P10)</f>
        <v>13</v>
      </c>
      <c r="Q45" s="102">
        <f>SUM(Q5:Q10)</f>
        <v>0</v>
      </c>
      <c r="R45" s="356">
        <f aca="true" t="shared" si="22" ref="R45:T52">O45/$D45</f>
        <v>0.03551912568306011</v>
      </c>
      <c r="S45" s="122">
        <f t="shared" si="22"/>
        <v>0.03551912568306011</v>
      </c>
      <c r="T45" s="116">
        <f t="shared" si="22"/>
        <v>0</v>
      </c>
      <c r="U45" s="307">
        <f>SUM(U5:U10)</f>
        <v>7</v>
      </c>
      <c r="V45" s="308">
        <f aca="true" t="shared" si="23" ref="V45:V52">U45/D45</f>
        <v>0.01912568306010929</v>
      </c>
      <c r="W45" s="307">
        <f>SUM(W5:W10)</f>
        <v>24</v>
      </c>
      <c r="X45" s="345">
        <f aca="true" t="shared" si="24" ref="X45:X52">W45/D45</f>
        <v>0.06557377049180328</v>
      </c>
      <c r="Y45" s="307">
        <f>SUM(Y5:Y10)</f>
        <v>5</v>
      </c>
      <c r="Z45" s="308">
        <f aca="true" t="shared" si="25" ref="Z45:Z52">Y45/D45</f>
        <v>0.01366120218579235</v>
      </c>
      <c r="AA45" s="79">
        <f>SUM(AA5:AA10)</f>
        <v>219</v>
      </c>
      <c r="AB45" s="80">
        <f>SUM(AB5:AB10)</f>
        <v>139</v>
      </c>
      <c r="AC45" s="80">
        <f>SUM(AC5:AC10)</f>
        <v>8</v>
      </c>
      <c r="AD45" s="81">
        <f aca="true" t="shared" si="26" ref="AD45:AD52">D45-SUM(AA45:AC45)</f>
        <v>0</v>
      </c>
      <c r="AE45" s="349">
        <f aca="true" t="shared" si="27" ref="AE45:AH52">AA45/$D45</f>
        <v>0.5983606557377049</v>
      </c>
      <c r="AF45" s="89">
        <f t="shared" si="27"/>
        <v>0.3797814207650273</v>
      </c>
      <c r="AG45" s="89">
        <f t="shared" si="27"/>
        <v>0.02185792349726776</v>
      </c>
      <c r="AH45" s="286">
        <f t="shared" si="27"/>
        <v>0</v>
      </c>
      <c r="AI45" s="337" t="s">
        <v>126</v>
      </c>
      <c r="AJ45" s="317">
        <f>SUM(AJ5:AJ10)</f>
        <v>41</v>
      </c>
    </row>
    <row r="46" spans="2:36" ht="23.25" customHeight="1">
      <c r="B46" s="495" t="s">
        <v>170</v>
      </c>
      <c r="C46" s="496"/>
      <c r="D46" s="55">
        <f>SUM(D11:D12)</f>
        <v>549</v>
      </c>
      <c r="E46" s="61">
        <f aca="true" t="shared" si="28" ref="E46:M46">SUM(E11:E12)</f>
        <v>572</v>
      </c>
      <c r="F46" s="282">
        <f t="shared" si="20"/>
        <v>0.9597902097902098</v>
      </c>
      <c r="G46" s="55">
        <f t="shared" si="28"/>
        <v>536</v>
      </c>
      <c r="H46" s="380">
        <f t="shared" si="28"/>
        <v>171</v>
      </c>
      <c r="I46" s="381">
        <f t="shared" si="28"/>
        <v>365</v>
      </c>
      <c r="J46" s="64">
        <f t="shared" si="28"/>
        <v>13</v>
      </c>
      <c r="K46" s="402">
        <f t="shared" si="28"/>
        <v>9</v>
      </c>
      <c r="L46" s="403">
        <f t="shared" si="28"/>
        <v>4</v>
      </c>
      <c r="M46" s="404">
        <f t="shared" si="28"/>
        <v>0</v>
      </c>
      <c r="N46" s="262">
        <f t="shared" si="21"/>
        <v>0.023679417122040074</v>
      </c>
      <c r="O46" s="108">
        <f>SUM(O11:O12)</f>
        <v>47</v>
      </c>
      <c r="P46" s="112">
        <f>SUM(P11:P12)</f>
        <v>42</v>
      </c>
      <c r="Q46" s="103">
        <f>SUM(Q11:Q12)</f>
        <v>5</v>
      </c>
      <c r="R46" s="358">
        <f t="shared" si="22"/>
        <v>0.08561020036429873</v>
      </c>
      <c r="S46" s="124">
        <f t="shared" si="22"/>
        <v>0.07650273224043716</v>
      </c>
      <c r="T46" s="118">
        <f t="shared" si="22"/>
        <v>0.009107468123861567</v>
      </c>
      <c r="U46" s="314">
        <f>SUM(U11:U12)</f>
        <v>5</v>
      </c>
      <c r="V46" s="304">
        <f t="shared" si="23"/>
        <v>0.009107468123861567</v>
      </c>
      <c r="W46" s="314">
        <f>SUM(W11:W12)</f>
        <v>37</v>
      </c>
      <c r="X46" s="343">
        <f t="shared" si="24"/>
        <v>0.06739526411657559</v>
      </c>
      <c r="Y46" s="314">
        <f>SUM(Y11:Y12)</f>
        <v>39</v>
      </c>
      <c r="Z46" s="304">
        <f t="shared" si="25"/>
        <v>0.07103825136612021</v>
      </c>
      <c r="AA46" s="82">
        <f>SUM(AA11:AA12)</f>
        <v>119</v>
      </c>
      <c r="AB46" s="83">
        <f>SUM(AB11:AB12)</f>
        <v>404</v>
      </c>
      <c r="AC46" s="83">
        <f>SUM(AC11:AC12)</f>
        <v>26</v>
      </c>
      <c r="AD46" s="75">
        <f t="shared" si="26"/>
        <v>0</v>
      </c>
      <c r="AE46" s="350">
        <f t="shared" si="27"/>
        <v>0.2167577413479053</v>
      </c>
      <c r="AF46" s="90">
        <f t="shared" si="27"/>
        <v>0.7358834244080146</v>
      </c>
      <c r="AG46" s="90">
        <f t="shared" si="27"/>
        <v>0.04735883424408015</v>
      </c>
      <c r="AH46" s="289">
        <f t="shared" si="27"/>
        <v>0</v>
      </c>
      <c r="AI46" s="327" t="s">
        <v>178</v>
      </c>
      <c r="AJ46" s="318">
        <f>SUM(AJ11:AJ12)</f>
        <v>18</v>
      </c>
    </row>
    <row r="47" spans="2:36" ht="23.25" customHeight="1">
      <c r="B47" s="495" t="s">
        <v>171</v>
      </c>
      <c r="C47" s="496"/>
      <c r="D47" s="55">
        <f>SUM(D13:D20)</f>
        <v>4457</v>
      </c>
      <c r="E47" s="61">
        <f aca="true" t="shared" si="29" ref="E47:M47">SUM(E13:E20)</f>
        <v>4633</v>
      </c>
      <c r="F47" s="282">
        <f t="shared" si="20"/>
        <v>0.9620116555147853</v>
      </c>
      <c r="G47" s="55">
        <f t="shared" si="29"/>
        <v>4403</v>
      </c>
      <c r="H47" s="380">
        <f t="shared" si="29"/>
        <v>4146</v>
      </c>
      <c r="I47" s="381">
        <f t="shared" si="29"/>
        <v>257</v>
      </c>
      <c r="J47" s="64">
        <f t="shared" si="29"/>
        <v>54</v>
      </c>
      <c r="K47" s="402">
        <f t="shared" si="29"/>
        <v>46</v>
      </c>
      <c r="L47" s="403">
        <f t="shared" si="29"/>
        <v>6</v>
      </c>
      <c r="M47" s="404">
        <f t="shared" si="29"/>
        <v>2</v>
      </c>
      <c r="N47" s="262">
        <f t="shared" si="21"/>
        <v>0.012115772941440431</v>
      </c>
      <c r="O47" s="108">
        <f>SUM(O13:O20)</f>
        <v>174</v>
      </c>
      <c r="P47" s="112">
        <f>SUM(P13:P20)</f>
        <v>147</v>
      </c>
      <c r="Q47" s="103">
        <f>SUM(Q13:Q20)</f>
        <v>27</v>
      </c>
      <c r="R47" s="358">
        <f t="shared" si="22"/>
        <v>0.03903971281130805</v>
      </c>
      <c r="S47" s="124">
        <f t="shared" si="22"/>
        <v>0.03298182634058784</v>
      </c>
      <c r="T47" s="118">
        <f t="shared" si="22"/>
        <v>0.006057886470720216</v>
      </c>
      <c r="U47" s="314">
        <f>SUM(U13:U20)</f>
        <v>108</v>
      </c>
      <c r="V47" s="304">
        <f t="shared" si="23"/>
        <v>0.024231545882880862</v>
      </c>
      <c r="W47" s="314">
        <f>SUM(W13:W20)</f>
        <v>209</v>
      </c>
      <c r="X47" s="343">
        <f t="shared" si="24"/>
        <v>0.046892528606686114</v>
      </c>
      <c r="Y47" s="314">
        <f>SUM(Y13:Y20)</f>
        <v>77</v>
      </c>
      <c r="Z47" s="304">
        <f t="shared" si="25"/>
        <v>0.017276194749831726</v>
      </c>
      <c r="AA47" s="82">
        <f>SUM(AA13:AA20)</f>
        <v>1301</v>
      </c>
      <c r="AB47" s="83">
        <f>SUM(AB13:AB20)</f>
        <v>2959</v>
      </c>
      <c r="AC47" s="83">
        <f>SUM(AC13:AC20)</f>
        <v>197</v>
      </c>
      <c r="AD47" s="75">
        <f t="shared" si="26"/>
        <v>0</v>
      </c>
      <c r="AE47" s="350">
        <f t="shared" si="27"/>
        <v>0.2919003814224815</v>
      </c>
      <c r="AF47" s="90">
        <f t="shared" si="27"/>
        <v>0.6638994839578192</v>
      </c>
      <c r="AG47" s="90">
        <f t="shared" si="27"/>
        <v>0.04420013461969935</v>
      </c>
      <c r="AH47" s="289">
        <f t="shared" si="27"/>
        <v>0</v>
      </c>
      <c r="AI47" s="327" t="s">
        <v>178</v>
      </c>
      <c r="AJ47" s="318">
        <f>SUM(AJ13:AJ20)</f>
        <v>101</v>
      </c>
    </row>
    <row r="48" spans="2:36" ht="23.25" customHeight="1">
      <c r="B48" s="495" t="s">
        <v>76</v>
      </c>
      <c r="C48" s="496"/>
      <c r="D48" s="55">
        <f>SUM(D21:D22)</f>
        <v>1003</v>
      </c>
      <c r="E48" s="61">
        <f aca="true" t="shared" si="30" ref="E48:M48">SUM(E21:E22)</f>
        <v>1027</v>
      </c>
      <c r="F48" s="282">
        <f t="shared" si="20"/>
        <v>0.9766309639727361</v>
      </c>
      <c r="G48" s="55">
        <f t="shared" si="30"/>
        <v>989</v>
      </c>
      <c r="H48" s="380">
        <f t="shared" si="30"/>
        <v>617</v>
      </c>
      <c r="I48" s="381">
        <f t="shared" si="30"/>
        <v>372</v>
      </c>
      <c r="J48" s="64">
        <f t="shared" si="30"/>
        <v>14</v>
      </c>
      <c r="K48" s="402">
        <f t="shared" si="30"/>
        <v>12</v>
      </c>
      <c r="L48" s="403">
        <f t="shared" si="30"/>
        <v>1</v>
      </c>
      <c r="M48" s="404">
        <f t="shared" si="30"/>
        <v>1</v>
      </c>
      <c r="N48" s="262">
        <f t="shared" si="21"/>
        <v>0.013958125623130608</v>
      </c>
      <c r="O48" s="108">
        <f>SUM(O21:O22)</f>
        <v>55</v>
      </c>
      <c r="P48" s="112">
        <f>SUM(P21:P22)</f>
        <v>34</v>
      </c>
      <c r="Q48" s="103">
        <f>SUM(Q21:Q22)</f>
        <v>21</v>
      </c>
      <c r="R48" s="358">
        <f t="shared" si="22"/>
        <v>0.054835493519441676</v>
      </c>
      <c r="S48" s="124">
        <f t="shared" si="22"/>
        <v>0.03389830508474576</v>
      </c>
      <c r="T48" s="118">
        <f t="shared" si="22"/>
        <v>0.020937188434695914</v>
      </c>
      <c r="U48" s="314">
        <f>SUM(U21:U22)</f>
        <v>25</v>
      </c>
      <c r="V48" s="304">
        <f t="shared" si="23"/>
        <v>0.024925224327018942</v>
      </c>
      <c r="W48" s="314">
        <f>SUM(W21:W22)</f>
        <v>55</v>
      </c>
      <c r="X48" s="343">
        <f t="shared" si="24"/>
        <v>0.054835493519441676</v>
      </c>
      <c r="Y48" s="314">
        <f>SUM(Y21:Y22)</f>
        <v>152</v>
      </c>
      <c r="Z48" s="304">
        <f t="shared" si="25"/>
        <v>0.15154536390827517</v>
      </c>
      <c r="AA48" s="82">
        <f>SUM(AA21:AA22)</f>
        <v>4</v>
      </c>
      <c r="AB48" s="83">
        <f>SUM(AB21:AB22)</f>
        <v>954</v>
      </c>
      <c r="AC48" s="83">
        <f>SUM(AC21:AC22)</f>
        <v>43</v>
      </c>
      <c r="AD48" s="75">
        <f t="shared" si="26"/>
        <v>2</v>
      </c>
      <c r="AE48" s="350">
        <f t="shared" si="27"/>
        <v>0.003988035892323031</v>
      </c>
      <c r="AF48" s="90">
        <f t="shared" si="27"/>
        <v>0.9511465603190429</v>
      </c>
      <c r="AG48" s="90">
        <f t="shared" si="27"/>
        <v>0.04287138584247258</v>
      </c>
      <c r="AH48" s="289">
        <f t="shared" si="27"/>
        <v>0.0019940179461615153</v>
      </c>
      <c r="AI48" s="327" t="s">
        <v>178</v>
      </c>
      <c r="AJ48" s="318">
        <f>SUM(AJ21:AJ22)</f>
        <v>30</v>
      </c>
    </row>
    <row r="49" spans="2:36" ht="23.25" customHeight="1">
      <c r="B49" s="495" t="s">
        <v>172</v>
      </c>
      <c r="C49" s="496"/>
      <c r="D49" s="55">
        <f>SUM(D23:D24)</f>
        <v>3211</v>
      </c>
      <c r="E49" s="61">
        <f aca="true" t="shared" si="31" ref="E49:M49">SUM(E23:E24)</f>
        <v>3275</v>
      </c>
      <c r="F49" s="282">
        <f t="shared" si="20"/>
        <v>0.9804580152671756</v>
      </c>
      <c r="G49" s="55">
        <f t="shared" si="31"/>
        <v>3171</v>
      </c>
      <c r="H49" s="380">
        <f t="shared" si="31"/>
        <v>3007</v>
      </c>
      <c r="I49" s="381">
        <f t="shared" si="31"/>
        <v>164</v>
      </c>
      <c r="J49" s="64">
        <f t="shared" si="31"/>
        <v>40</v>
      </c>
      <c r="K49" s="402">
        <f t="shared" si="31"/>
        <v>35</v>
      </c>
      <c r="L49" s="403">
        <f t="shared" si="31"/>
        <v>1</v>
      </c>
      <c r="M49" s="404">
        <f t="shared" si="31"/>
        <v>4</v>
      </c>
      <c r="N49" s="262">
        <f t="shared" si="21"/>
        <v>0.012457178449081284</v>
      </c>
      <c r="O49" s="108">
        <f>SUM(O23:O24)</f>
        <v>128</v>
      </c>
      <c r="P49" s="112">
        <f>SUM(P23:P24)</f>
        <v>128</v>
      </c>
      <c r="Q49" s="103">
        <f>SUM(Q23:Q24)</f>
        <v>0</v>
      </c>
      <c r="R49" s="358">
        <f t="shared" si="22"/>
        <v>0.03986297103706011</v>
      </c>
      <c r="S49" s="124">
        <f t="shared" si="22"/>
        <v>0.03986297103706011</v>
      </c>
      <c r="T49" s="118">
        <f t="shared" si="22"/>
        <v>0</v>
      </c>
      <c r="U49" s="314">
        <f>SUM(U23:U24)</f>
        <v>38</v>
      </c>
      <c r="V49" s="304">
        <f t="shared" si="23"/>
        <v>0.011834319526627219</v>
      </c>
      <c r="W49" s="314">
        <f>SUM(W23:W24)</f>
        <v>296</v>
      </c>
      <c r="X49" s="343">
        <f t="shared" si="24"/>
        <v>0.09218312052320149</v>
      </c>
      <c r="Y49" s="314">
        <f>SUM(Y23:Y24)</f>
        <v>398</v>
      </c>
      <c r="Z49" s="304">
        <f t="shared" si="25"/>
        <v>0.12394892556835876</v>
      </c>
      <c r="AA49" s="82">
        <f>SUM(AA23:AA24)</f>
        <v>1228</v>
      </c>
      <c r="AB49" s="83">
        <f>SUM(AB23:AB24)</f>
        <v>1824</v>
      </c>
      <c r="AC49" s="83">
        <f>SUM(AC23:AC24)</f>
        <v>159</v>
      </c>
      <c r="AD49" s="75">
        <f t="shared" si="26"/>
        <v>0</v>
      </c>
      <c r="AE49" s="350">
        <f t="shared" si="27"/>
        <v>0.38243537838679537</v>
      </c>
      <c r="AF49" s="90">
        <f t="shared" si="27"/>
        <v>0.5680473372781065</v>
      </c>
      <c r="AG49" s="90">
        <f t="shared" si="27"/>
        <v>0.049517284335098104</v>
      </c>
      <c r="AH49" s="289">
        <f t="shared" si="27"/>
        <v>0</v>
      </c>
      <c r="AI49" s="327" t="s">
        <v>178</v>
      </c>
      <c r="AJ49" s="318">
        <f>SUM(AJ23:AJ24)</f>
        <v>71</v>
      </c>
    </row>
    <row r="50" spans="2:36" ht="23.25" customHeight="1">
      <c r="B50" s="495" t="s">
        <v>173</v>
      </c>
      <c r="C50" s="496"/>
      <c r="D50" s="55">
        <f>SUM(D25:D30)</f>
        <v>3877</v>
      </c>
      <c r="E50" s="61">
        <f aca="true" t="shared" si="32" ref="E50:M50">SUM(E25:E30)</f>
        <v>3923</v>
      </c>
      <c r="F50" s="282">
        <f t="shared" si="20"/>
        <v>0.9882742798878409</v>
      </c>
      <c r="G50" s="55">
        <f t="shared" si="32"/>
        <v>3833</v>
      </c>
      <c r="H50" s="380">
        <f t="shared" si="32"/>
        <v>3685</v>
      </c>
      <c r="I50" s="381">
        <f t="shared" si="32"/>
        <v>148</v>
      </c>
      <c r="J50" s="64">
        <f t="shared" si="32"/>
        <v>44</v>
      </c>
      <c r="K50" s="402">
        <f t="shared" si="32"/>
        <v>38</v>
      </c>
      <c r="L50" s="403">
        <f t="shared" si="32"/>
        <v>4</v>
      </c>
      <c r="M50" s="404">
        <f t="shared" si="32"/>
        <v>2</v>
      </c>
      <c r="N50" s="262">
        <f t="shared" si="21"/>
        <v>0.011348981171008512</v>
      </c>
      <c r="O50" s="108">
        <f>SUM(O25:O30)</f>
        <v>128</v>
      </c>
      <c r="P50" s="112">
        <f>SUM(P25:P30)</f>
        <v>111</v>
      </c>
      <c r="Q50" s="103">
        <f>SUM(Q25:Q30)</f>
        <v>17</v>
      </c>
      <c r="R50" s="358">
        <f t="shared" si="22"/>
        <v>0.033015217952024764</v>
      </c>
      <c r="S50" s="124">
        <f t="shared" si="22"/>
        <v>0.028630384317771474</v>
      </c>
      <c r="T50" s="118">
        <f t="shared" si="22"/>
        <v>0.004384833634253288</v>
      </c>
      <c r="U50" s="314">
        <f>SUM(U25:U30)</f>
        <v>14</v>
      </c>
      <c r="V50" s="304">
        <f t="shared" si="23"/>
        <v>0.0036110394635027084</v>
      </c>
      <c r="W50" s="314">
        <f>SUM(W25:W30)</f>
        <v>173</v>
      </c>
      <c r="X50" s="343">
        <f t="shared" si="24"/>
        <v>0.04462213051328347</v>
      </c>
      <c r="Y50" s="314">
        <f>SUM(Y25:Y30)</f>
        <v>72</v>
      </c>
      <c r="Z50" s="304">
        <f t="shared" si="25"/>
        <v>0.018571060098013927</v>
      </c>
      <c r="AA50" s="82">
        <f>SUM(AA25:AA30)</f>
        <v>1749</v>
      </c>
      <c r="AB50" s="83">
        <f>SUM(AB25:AB30)</f>
        <v>1963</v>
      </c>
      <c r="AC50" s="83">
        <f>SUM(AC25:AC30)</f>
        <v>165</v>
      </c>
      <c r="AD50" s="75">
        <f t="shared" si="26"/>
        <v>0</v>
      </c>
      <c r="AE50" s="350">
        <f t="shared" si="27"/>
        <v>0.45112200154758836</v>
      </c>
      <c r="AF50" s="90">
        <f t="shared" si="27"/>
        <v>0.5063193190611297</v>
      </c>
      <c r="AG50" s="90">
        <f t="shared" si="27"/>
        <v>0.04255867939128192</v>
      </c>
      <c r="AH50" s="289">
        <f t="shared" si="27"/>
        <v>0</v>
      </c>
      <c r="AI50" s="327" t="s">
        <v>178</v>
      </c>
      <c r="AJ50" s="318">
        <f>SUM(AJ25:AJ30)</f>
        <v>132</v>
      </c>
    </row>
    <row r="51" spans="2:36" ht="23.25" customHeight="1" thickBot="1">
      <c r="B51" s="497" t="s">
        <v>174</v>
      </c>
      <c r="C51" s="498"/>
      <c r="D51" s="53">
        <f>SUM(D31:D37)</f>
        <v>4807</v>
      </c>
      <c r="E51" s="62">
        <f aca="true" t="shared" si="33" ref="E51:M51">SUM(E31:E37)</f>
        <v>4928</v>
      </c>
      <c r="F51" s="280">
        <f t="shared" si="20"/>
        <v>0.9754464285714286</v>
      </c>
      <c r="G51" s="53">
        <f t="shared" si="33"/>
        <v>4746</v>
      </c>
      <c r="H51" s="376">
        <f t="shared" si="33"/>
        <v>2207</v>
      </c>
      <c r="I51" s="377">
        <f t="shared" si="33"/>
        <v>2539</v>
      </c>
      <c r="J51" s="65">
        <f t="shared" si="33"/>
        <v>61</v>
      </c>
      <c r="K51" s="395">
        <f t="shared" si="33"/>
        <v>51</v>
      </c>
      <c r="L51" s="396">
        <f t="shared" si="33"/>
        <v>8</v>
      </c>
      <c r="M51" s="397">
        <f t="shared" si="33"/>
        <v>2</v>
      </c>
      <c r="N51" s="263">
        <f t="shared" si="21"/>
        <v>0.01268982733513626</v>
      </c>
      <c r="O51" s="109">
        <f>SUM(O31:O37)</f>
        <v>187</v>
      </c>
      <c r="P51" s="113">
        <f>SUM(P31:P37)</f>
        <v>183</v>
      </c>
      <c r="Q51" s="104">
        <f>SUM(Q31:Q37)</f>
        <v>4</v>
      </c>
      <c r="R51" s="359">
        <f t="shared" si="22"/>
        <v>0.038901601830663615</v>
      </c>
      <c r="S51" s="125">
        <f t="shared" si="22"/>
        <v>0.03806948200540878</v>
      </c>
      <c r="T51" s="119">
        <f t="shared" si="22"/>
        <v>0.0008321198252548367</v>
      </c>
      <c r="U51" s="311">
        <f>SUM(U31:U37)</f>
        <v>16</v>
      </c>
      <c r="V51" s="306">
        <f t="shared" si="23"/>
        <v>0.0033284793010193467</v>
      </c>
      <c r="W51" s="311">
        <f>SUM(W31:W37)</f>
        <v>358</v>
      </c>
      <c r="X51" s="344">
        <f t="shared" si="24"/>
        <v>0.07447472436030789</v>
      </c>
      <c r="Y51" s="311">
        <f>SUM(Y31:Y37)</f>
        <v>519</v>
      </c>
      <c r="Z51" s="306">
        <f t="shared" si="25"/>
        <v>0.10796754732681506</v>
      </c>
      <c r="AA51" s="84">
        <f>SUM(AA31:AA37)</f>
        <v>1327</v>
      </c>
      <c r="AB51" s="85">
        <f>SUM(AB31:AB37)</f>
        <v>3321</v>
      </c>
      <c r="AC51" s="85">
        <f>SUM(AC31:AC37)</f>
        <v>159</v>
      </c>
      <c r="AD51" s="78">
        <f t="shared" si="26"/>
        <v>0</v>
      </c>
      <c r="AE51" s="351">
        <f t="shared" si="27"/>
        <v>0.2760557520282921</v>
      </c>
      <c r="AF51" s="91">
        <f t="shared" si="27"/>
        <v>0.6908674849178281</v>
      </c>
      <c r="AG51" s="91">
        <f t="shared" si="27"/>
        <v>0.03307676305387976</v>
      </c>
      <c r="AH51" s="287">
        <f t="shared" si="27"/>
        <v>0</v>
      </c>
      <c r="AI51" s="328" t="s">
        <v>178</v>
      </c>
      <c r="AJ51" s="319">
        <f>SUM(AJ31:AJ37)</f>
        <v>160</v>
      </c>
    </row>
    <row r="52" spans="2:36" ht="33.75" customHeight="1" thickBot="1">
      <c r="B52" s="499" t="s">
        <v>123</v>
      </c>
      <c r="C52" s="500"/>
      <c r="D52" s="44">
        <f>SUM(D45:D51)</f>
        <v>18270</v>
      </c>
      <c r="E52" s="63">
        <f aca="true" t="shared" si="34" ref="E52:M52">SUM(E45:E51)</f>
        <v>18745</v>
      </c>
      <c r="F52" s="281">
        <f t="shared" si="20"/>
        <v>0.9746599093091491</v>
      </c>
      <c r="G52" s="52">
        <f t="shared" si="34"/>
        <v>18040</v>
      </c>
      <c r="H52" s="378">
        <f t="shared" si="34"/>
        <v>14188</v>
      </c>
      <c r="I52" s="379">
        <f t="shared" si="34"/>
        <v>3852</v>
      </c>
      <c r="J52" s="66">
        <f t="shared" si="34"/>
        <v>230</v>
      </c>
      <c r="K52" s="398">
        <f t="shared" si="34"/>
        <v>193</v>
      </c>
      <c r="L52" s="399">
        <f t="shared" si="34"/>
        <v>25</v>
      </c>
      <c r="M52" s="400">
        <f t="shared" si="34"/>
        <v>12</v>
      </c>
      <c r="N52" s="268">
        <f t="shared" si="21"/>
        <v>0.012588943623426382</v>
      </c>
      <c r="O52" s="362">
        <f>SUM(O45:O51)</f>
        <v>732</v>
      </c>
      <c r="P52" s="115">
        <f>SUM(P45:P51)</f>
        <v>658</v>
      </c>
      <c r="Q52" s="106">
        <f>SUM(Q45:Q51)</f>
        <v>74</v>
      </c>
      <c r="R52" s="359">
        <f t="shared" si="22"/>
        <v>0.04006568144499179</v>
      </c>
      <c r="S52" s="125">
        <f t="shared" si="22"/>
        <v>0.03601532567049808</v>
      </c>
      <c r="T52" s="119">
        <f t="shared" si="22"/>
        <v>0.0040503557744937056</v>
      </c>
      <c r="U52" s="312">
        <f>SUM(U45:U51)</f>
        <v>213</v>
      </c>
      <c r="V52" s="315">
        <f t="shared" si="23"/>
        <v>0.011658456486042693</v>
      </c>
      <c r="W52" s="312">
        <f>SUM(W45:W51)</f>
        <v>1152</v>
      </c>
      <c r="X52" s="348">
        <f t="shared" si="24"/>
        <v>0.06305418719211822</v>
      </c>
      <c r="Y52" s="312">
        <f>SUM(Y45:Y51)</f>
        <v>1262</v>
      </c>
      <c r="Z52" s="315">
        <f t="shared" si="25"/>
        <v>0.06907498631636563</v>
      </c>
      <c r="AA52" s="76">
        <f>SUM(AA45:AA51)</f>
        <v>5947</v>
      </c>
      <c r="AB52" s="77">
        <f>SUM(AB45:AB51)</f>
        <v>11564</v>
      </c>
      <c r="AC52" s="77">
        <f>SUM(AC45:AC51)</f>
        <v>757</v>
      </c>
      <c r="AD52" s="78">
        <f t="shared" si="26"/>
        <v>2</v>
      </c>
      <c r="AE52" s="354">
        <f t="shared" si="27"/>
        <v>0.32550629447181173</v>
      </c>
      <c r="AF52" s="93">
        <f t="shared" si="27"/>
        <v>0.6329501915708812</v>
      </c>
      <c r="AG52" s="93">
        <f t="shared" si="27"/>
        <v>0.04143404488232075</v>
      </c>
      <c r="AH52" s="285">
        <f t="shared" si="27"/>
        <v>0.00010946907498631637</v>
      </c>
      <c r="AI52" s="339" t="s">
        <v>178</v>
      </c>
      <c r="AJ52" s="325">
        <f>SUM(AJ45:AJ51)</f>
        <v>553</v>
      </c>
    </row>
    <row r="53" ht="21.75" customHeight="1"/>
  </sheetData>
  <sheetProtection/>
  <mergeCells count="35">
    <mergeCell ref="B51:C51"/>
    <mergeCell ref="B52:C52"/>
    <mergeCell ref="B39:C39"/>
    <mergeCell ref="B40:C40"/>
    <mergeCell ref="B42:C42"/>
    <mergeCell ref="B47:C47"/>
    <mergeCell ref="B48:C48"/>
    <mergeCell ref="B49:C49"/>
    <mergeCell ref="B50:C50"/>
    <mergeCell ref="B31:B37"/>
    <mergeCell ref="B3:B4"/>
    <mergeCell ref="B45:C45"/>
    <mergeCell ref="B46:C46"/>
    <mergeCell ref="B13:B20"/>
    <mergeCell ref="B21:B22"/>
    <mergeCell ref="B23:B24"/>
    <mergeCell ref="B25:B30"/>
    <mergeCell ref="AJ3:AJ4"/>
    <mergeCell ref="AI3:AI4"/>
    <mergeCell ref="B5:B10"/>
    <mergeCell ref="B11:B12"/>
    <mergeCell ref="N3:N4"/>
    <mergeCell ref="C3:C4"/>
    <mergeCell ref="D3:D4"/>
    <mergeCell ref="AA3:AD3"/>
    <mergeCell ref="AE3:AH3"/>
    <mergeCell ref="E3:E4"/>
    <mergeCell ref="G3:I3"/>
    <mergeCell ref="J3:M3"/>
    <mergeCell ref="F3:F4"/>
    <mergeCell ref="Y3:Z3"/>
    <mergeCell ref="R3:T3"/>
    <mergeCell ref="O3:Q3"/>
    <mergeCell ref="U3:V3"/>
    <mergeCell ref="W3:X3"/>
  </mergeCells>
  <dataValidations count="1">
    <dataValidation type="whole" operator="greaterThanOrEqual" allowBlank="1" showInputMessage="1" showErrorMessage="1" sqref="AA39:AC39 U39 H39:I39 D39:E39 P39:Q39 K39:M39">
      <formula1>0</formula1>
    </dataValidation>
  </dataValidations>
  <printOptions/>
  <pageMargins left="0.5905511811023623" right="0.1968503937007874" top="0.5118110236220472" bottom="0.1968503937007874" header="0.2755905511811024" footer="0.31496062992125984"/>
  <pageSetup fitToWidth="3" horizontalDpi="300" verticalDpi="300" orientation="portrait" paperSize="9" scale="70" r:id="rId1"/>
  <headerFooter alignWithMargins="0">
    <oddFooter xml:space="preserve">&amp;C1歳6か月児健康診査結果　（平成25年度）　〔&amp;P / &amp;N〕 </oddFooter>
  </headerFooter>
  <colBreaks count="2" manualBreakCount="2">
    <brk id="14" max="51" man="1"/>
    <brk id="26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53"/>
  <sheetViews>
    <sheetView view="pageBreakPreview" zoomScaleNormal="75" zoomScaleSheetLayoutView="100" workbookViewId="0" topLeftCell="A1">
      <pane xSplit="3" ySplit="4" topLeftCell="D5" activePane="bottomRight" state="frozen"/>
      <selection pane="topLeft" activeCell="AE4" sqref="AE4:AG4"/>
      <selection pane="topRight" activeCell="AE4" sqref="AE4:AG4"/>
      <selection pane="bottomLeft" activeCell="AE4" sqref="AE4:AG4"/>
      <selection pane="bottomRight" activeCell="D5" sqref="D5"/>
    </sheetView>
  </sheetViews>
  <sheetFormatPr defaultColWidth="5.75390625" defaultRowHeight="13.5"/>
  <cols>
    <col min="1" max="1" width="3.75390625" style="8" customWidth="1"/>
    <col min="2" max="2" width="8.625" style="22" customWidth="1"/>
    <col min="3" max="3" width="11.625" style="22" customWidth="1"/>
    <col min="4" max="6" width="10.625" style="22" customWidth="1"/>
    <col min="7" max="7" width="11.375" style="8" customWidth="1"/>
    <col min="8" max="9" width="9.75390625" style="8" customWidth="1"/>
    <col min="10" max="12" width="7.875" style="8" customWidth="1"/>
    <col min="13" max="13" width="8.75390625" style="8" customWidth="1"/>
    <col min="14" max="19" width="9.00390625" style="8" customWidth="1"/>
    <col min="20" max="25" width="6.75390625" style="22" customWidth="1"/>
    <col min="26" max="33" width="8.375" style="70" customWidth="1"/>
    <col min="34" max="35" width="13.125" style="24" customWidth="1"/>
    <col min="36" max="16384" width="5.75390625" style="8" customWidth="1"/>
  </cols>
  <sheetData>
    <row r="1" spans="2:19" ht="24">
      <c r="B1" s="227"/>
      <c r="E1" s="421" t="s">
        <v>192</v>
      </c>
      <c r="G1" s="16"/>
      <c r="H1" s="16"/>
      <c r="I1" s="16"/>
      <c r="J1" s="16"/>
      <c r="K1" s="16"/>
      <c r="L1" s="16"/>
      <c r="M1" s="16"/>
      <c r="N1" s="133"/>
      <c r="O1" s="16"/>
      <c r="P1" s="16"/>
      <c r="Q1" s="16"/>
      <c r="R1" s="16"/>
      <c r="S1" s="133"/>
    </row>
    <row r="2" spans="3:19" ht="11.25" customHeight="1" thickBot="1">
      <c r="C2" s="23"/>
      <c r="D2" s="269"/>
      <c r="E2" s="269"/>
      <c r="G2" s="3"/>
      <c r="H2" s="3"/>
      <c r="I2" s="3"/>
      <c r="J2" s="3"/>
      <c r="K2" s="3"/>
      <c r="L2" s="3"/>
      <c r="M2" s="3"/>
      <c r="N2" s="15"/>
      <c r="O2" s="3"/>
      <c r="P2" s="3"/>
      <c r="Q2" s="3"/>
      <c r="R2" s="3"/>
      <c r="S2" s="15"/>
    </row>
    <row r="3" spans="2:35" s="22" customFormat="1" ht="36.75" customHeight="1">
      <c r="B3" s="491" t="s">
        <v>175</v>
      </c>
      <c r="C3" s="482" t="s">
        <v>122</v>
      </c>
      <c r="D3" s="484" t="s">
        <v>13</v>
      </c>
      <c r="E3" s="507" t="s">
        <v>14</v>
      </c>
      <c r="F3" s="465" t="s">
        <v>0</v>
      </c>
      <c r="G3" s="405" t="s">
        <v>115</v>
      </c>
      <c r="H3" s="465" t="s">
        <v>116</v>
      </c>
      <c r="I3" s="506"/>
      <c r="J3" s="506"/>
      <c r="K3" s="506"/>
      <c r="L3" s="506"/>
      <c r="M3" s="510" t="s">
        <v>117</v>
      </c>
      <c r="N3" s="465" t="s">
        <v>119</v>
      </c>
      <c r="O3" s="470"/>
      <c r="P3" s="471"/>
      <c r="Q3" s="462" t="s">
        <v>118</v>
      </c>
      <c r="R3" s="470"/>
      <c r="S3" s="471"/>
      <c r="T3" s="472" t="s">
        <v>179</v>
      </c>
      <c r="U3" s="473"/>
      <c r="V3" s="472" t="s">
        <v>80</v>
      </c>
      <c r="W3" s="474"/>
      <c r="X3" s="468" t="s">
        <v>81</v>
      </c>
      <c r="Y3" s="469"/>
      <c r="Z3" s="456" t="s">
        <v>120</v>
      </c>
      <c r="AA3" s="486"/>
      <c r="AB3" s="486"/>
      <c r="AC3" s="487"/>
      <c r="AD3" s="486" t="s">
        <v>121</v>
      </c>
      <c r="AE3" s="486"/>
      <c r="AF3" s="486"/>
      <c r="AG3" s="488"/>
      <c r="AH3" s="477" t="s">
        <v>177</v>
      </c>
      <c r="AI3" s="475" t="s">
        <v>176</v>
      </c>
    </row>
    <row r="4" spans="2:35" s="22" customFormat="1" ht="22.5" customHeight="1" thickBot="1">
      <c r="B4" s="492"/>
      <c r="C4" s="483"/>
      <c r="D4" s="485"/>
      <c r="E4" s="508"/>
      <c r="F4" s="509"/>
      <c r="G4" s="406" t="s">
        <v>12</v>
      </c>
      <c r="H4" s="101"/>
      <c r="I4" s="407" t="s">
        <v>11</v>
      </c>
      <c r="J4" s="408" t="s">
        <v>10</v>
      </c>
      <c r="K4" s="408" t="s">
        <v>127</v>
      </c>
      <c r="L4" s="409" t="s">
        <v>128</v>
      </c>
      <c r="M4" s="511"/>
      <c r="N4" s="68"/>
      <c r="O4" s="69" t="s">
        <v>8</v>
      </c>
      <c r="P4" s="363" t="s">
        <v>7</v>
      </c>
      <c r="Q4" s="271"/>
      <c r="R4" s="110" t="s">
        <v>8</v>
      </c>
      <c r="S4" s="129" t="s">
        <v>7</v>
      </c>
      <c r="T4" s="300" t="s">
        <v>48</v>
      </c>
      <c r="U4" s="301" t="s">
        <v>16</v>
      </c>
      <c r="V4" s="300" t="s">
        <v>48</v>
      </c>
      <c r="W4" s="341" t="s">
        <v>16</v>
      </c>
      <c r="X4" s="300" t="s">
        <v>48</v>
      </c>
      <c r="Y4" s="301" t="s">
        <v>16</v>
      </c>
      <c r="Z4" s="95" t="s">
        <v>84</v>
      </c>
      <c r="AA4" s="96" t="s">
        <v>194</v>
      </c>
      <c r="AB4" s="283" t="s">
        <v>195</v>
      </c>
      <c r="AC4" s="97" t="s">
        <v>167</v>
      </c>
      <c r="AD4" s="95" t="s">
        <v>84</v>
      </c>
      <c r="AE4" s="96" t="s">
        <v>194</v>
      </c>
      <c r="AF4" s="283" t="s">
        <v>195</v>
      </c>
      <c r="AG4" s="316" t="s">
        <v>167</v>
      </c>
      <c r="AH4" s="478"/>
      <c r="AI4" s="476"/>
    </row>
    <row r="5" spans="1:35" s="21" customFormat="1" ht="20.25" customHeight="1" thickBot="1">
      <c r="A5" s="19">
        <v>1</v>
      </c>
      <c r="B5" s="479" t="s">
        <v>74</v>
      </c>
      <c r="C5" s="295" t="s">
        <v>17</v>
      </c>
      <c r="D5" s="38">
        <v>133</v>
      </c>
      <c r="E5" s="60">
        <v>139</v>
      </c>
      <c r="F5" s="272">
        <f aca="true" t="shared" si="0" ref="F5:F37">(D5/E5)</f>
        <v>0.9568345323741008</v>
      </c>
      <c r="G5" s="34">
        <v>121</v>
      </c>
      <c r="H5" s="33">
        <f aca="true" t="shared" si="1" ref="H5:H37">SUM(I5:L5)</f>
        <v>12</v>
      </c>
      <c r="I5" s="364">
        <v>7</v>
      </c>
      <c r="J5" s="384">
        <v>4</v>
      </c>
      <c r="K5" s="384">
        <v>0</v>
      </c>
      <c r="L5" s="385">
        <v>1</v>
      </c>
      <c r="M5" s="410">
        <f aca="true" t="shared" si="2" ref="M5:M37">(H5/D5)</f>
        <v>0.09022556390977443</v>
      </c>
      <c r="N5" s="107">
        <f aca="true" t="shared" si="3" ref="N5:N37">SUM(O5:P5)</f>
        <v>27</v>
      </c>
      <c r="O5" s="111">
        <v>23</v>
      </c>
      <c r="P5" s="102">
        <v>4</v>
      </c>
      <c r="Q5" s="356">
        <f aca="true" t="shared" si="4" ref="Q5:Q37">N5/$D5</f>
        <v>0.20300751879699247</v>
      </c>
      <c r="R5" s="122">
        <f aca="true" t="shared" si="5" ref="R5:R37">O5/$D5</f>
        <v>0.17293233082706766</v>
      </c>
      <c r="S5" s="116">
        <f aca="true" t="shared" si="6" ref="S5:S37">P5/$D5</f>
        <v>0.03007518796992481</v>
      </c>
      <c r="T5" s="302">
        <v>0</v>
      </c>
      <c r="U5" s="303">
        <f>T5/$D5</f>
        <v>0</v>
      </c>
      <c r="V5" s="302">
        <v>4</v>
      </c>
      <c r="W5" s="342">
        <f aca="true" t="shared" si="7" ref="W5:W37">V5/$D5</f>
        <v>0.03007518796992481</v>
      </c>
      <c r="X5" s="302">
        <v>0</v>
      </c>
      <c r="Y5" s="303">
        <f aca="true" t="shared" si="8" ref="Y5:Y37">X5/$D5</f>
        <v>0</v>
      </c>
      <c r="Z5" s="79">
        <v>131</v>
      </c>
      <c r="AA5" s="80">
        <v>0</v>
      </c>
      <c r="AB5" s="80">
        <v>2</v>
      </c>
      <c r="AC5" s="81">
        <f>D5-SUM(Z5:AB5)</f>
        <v>0</v>
      </c>
      <c r="AD5" s="349">
        <f>Z5/$D5</f>
        <v>0.9849624060150376</v>
      </c>
      <c r="AE5" s="89">
        <f>AA5/$D5</f>
        <v>0</v>
      </c>
      <c r="AF5" s="89">
        <f>AB5/$D5</f>
        <v>0.015037593984962405</v>
      </c>
      <c r="AG5" s="286">
        <f>AC5/$D5</f>
        <v>0</v>
      </c>
      <c r="AH5" s="326" t="s">
        <v>180</v>
      </c>
      <c r="AI5" s="317">
        <v>6</v>
      </c>
    </row>
    <row r="6" spans="1:35" s="21" customFormat="1" ht="20.25" customHeight="1" thickBot="1">
      <c r="A6" s="19">
        <v>2</v>
      </c>
      <c r="B6" s="480"/>
      <c r="C6" s="296" t="s">
        <v>18</v>
      </c>
      <c r="D6" s="31">
        <v>64</v>
      </c>
      <c r="E6" s="61">
        <v>65</v>
      </c>
      <c r="F6" s="273">
        <f t="shared" si="0"/>
        <v>0.9846153846153847</v>
      </c>
      <c r="G6" s="34">
        <v>51</v>
      </c>
      <c r="H6" s="33">
        <f t="shared" si="1"/>
        <v>13</v>
      </c>
      <c r="I6" s="364">
        <v>6</v>
      </c>
      <c r="J6" s="384">
        <v>5</v>
      </c>
      <c r="K6" s="384">
        <v>1</v>
      </c>
      <c r="L6" s="385">
        <v>1</v>
      </c>
      <c r="M6" s="411">
        <f t="shared" si="2"/>
        <v>0.203125</v>
      </c>
      <c r="N6" s="108">
        <f t="shared" si="3"/>
        <v>65</v>
      </c>
      <c r="O6" s="112">
        <v>44</v>
      </c>
      <c r="P6" s="103">
        <v>21</v>
      </c>
      <c r="Q6" s="357">
        <f t="shared" si="4"/>
        <v>1.015625</v>
      </c>
      <c r="R6" s="123">
        <f t="shared" si="5"/>
        <v>0.6875</v>
      </c>
      <c r="S6" s="117">
        <f t="shared" si="6"/>
        <v>0.328125</v>
      </c>
      <c r="T6" s="302">
        <v>0</v>
      </c>
      <c r="U6" s="304">
        <f aca="true" t="shared" si="9" ref="U6:U37">T6/D6</f>
        <v>0</v>
      </c>
      <c r="V6" s="302">
        <v>10</v>
      </c>
      <c r="W6" s="343">
        <f t="shared" si="7"/>
        <v>0.15625</v>
      </c>
      <c r="X6" s="302">
        <v>7</v>
      </c>
      <c r="Y6" s="304">
        <f t="shared" si="8"/>
        <v>0.109375</v>
      </c>
      <c r="Z6" s="73">
        <v>24</v>
      </c>
      <c r="AA6" s="74">
        <v>33</v>
      </c>
      <c r="AB6" s="74">
        <v>7</v>
      </c>
      <c r="AC6" s="75">
        <f aca="true" t="shared" si="10" ref="AC6:AC52">D6-SUM(Z6:AB6)</f>
        <v>0</v>
      </c>
      <c r="AD6" s="350">
        <f aca="true" t="shared" si="11" ref="AD6:AD37">Z6/$D6</f>
        <v>0.375</v>
      </c>
      <c r="AE6" s="90">
        <f aca="true" t="shared" si="12" ref="AE6:AE37">AA6/$D6</f>
        <v>0.515625</v>
      </c>
      <c r="AF6" s="90">
        <f aca="true" t="shared" si="13" ref="AF6:AF37">AB6/$D6</f>
        <v>0.109375</v>
      </c>
      <c r="AG6" s="284">
        <f aca="true" t="shared" si="14" ref="AG6:AG52">AC6/$D6</f>
        <v>0</v>
      </c>
      <c r="AH6" s="327" t="s">
        <v>181</v>
      </c>
      <c r="AI6" s="318">
        <v>12</v>
      </c>
    </row>
    <row r="7" spans="1:35" s="21" customFormat="1" ht="20.25" customHeight="1" thickBot="1">
      <c r="A7" s="19">
        <v>3</v>
      </c>
      <c r="B7" s="480"/>
      <c r="C7" s="296" t="s">
        <v>19</v>
      </c>
      <c r="D7" s="31">
        <v>54</v>
      </c>
      <c r="E7" s="61">
        <v>56</v>
      </c>
      <c r="F7" s="273">
        <f t="shared" si="0"/>
        <v>0.9642857142857143</v>
      </c>
      <c r="G7" s="34">
        <v>41</v>
      </c>
      <c r="H7" s="33">
        <f t="shared" si="1"/>
        <v>13</v>
      </c>
      <c r="I7" s="364">
        <v>8</v>
      </c>
      <c r="J7" s="384">
        <v>4</v>
      </c>
      <c r="K7" s="384">
        <v>1</v>
      </c>
      <c r="L7" s="385">
        <v>0</v>
      </c>
      <c r="M7" s="411">
        <f t="shared" si="2"/>
        <v>0.24074074074074073</v>
      </c>
      <c r="N7" s="108">
        <f t="shared" si="3"/>
        <v>45</v>
      </c>
      <c r="O7" s="112">
        <v>34</v>
      </c>
      <c r="P7" s="103">
        <v>11</v>
      </c>
      <c r="Q7" s="358">
        <f t="shared" si="4"/>
        <v>0.8333333333333334</v>
      </c>
      <c r="R7" s="124">
        <f t="shared" si="5"/>
        <v>0.6296296296296297</v>
      </c>
      <c r="S7" s="118">
        <f t="shared" si="6"/>
        <v>0.2037037037037037</v>
      </c>
      <c r="T7" s="302">
        <v>0</v>
      </c>
      <c r="U7" s="304">
        <f t="shared" si="9"/>
        <v>0</v>
      </c>
      <c r="V7" s="302">
        <v>4</v>
      </c>
      <c r="W7" s="343">
        <f t="shared" si="7"/>
        <v>0.07407407407407407</v>
      </c>
      <c r="X7" s="302">
        <v>0</v>
      </c>
      <c r="Y7" s="304">
        <f t="shared" si="8"/>
        <v>0</v>
      </c>
      <c r="Z7" s="73">
        <v>19</v>
      </c>
      <c r="AA7" s="74">
        <v>34</v>
      </c>
      <c r="AB7" s="74">
        <v>1</v>
      </c>
      <c r="AC7" s="75">
        <f t="shared" si="10"/>
        <v>0</v>
      </c>
      <c r="AD7" s="350">
        <f t="shared" si="11"/>
        <v>0.35185185185185186</v>
      </c>
      <c r="AE7" s="90">
        <f t="shared" si="12"/>
        <v>0.6296296296296297</v>
      </c>
      <c r="AF7" s="90">
        <f t="shared" si="13"/>
        <v>0.018518518518518517</v>
      </c>
      <c r="AG7" s="284">
        <f t="shared" si="14"/>
        <v>0</v>
      </c>
      <c r="AH7" s="327" t="s">
        <v>182</v>
      </c>
      <c r="AI7" s="318">
        <v>6</v>
      </c>
    </row>
    <row r="8" spans="1:35" s="21" customFormat="1" ht="20.25" customHeight="1" thickBot="1">
      <c r="A8" s="19">
        <v>4</v>
      </c>
      <c r="B8" s="480"/>
      <c r="C8" s="296" t="s">
        <v>20</v>
      </c>
      <c r="D8" s="31">
        <v>39</v>
      </c>
      <c r="E8" s="61">
        <v>39</v>
      </c>
      <c r="F8" s="273">
        <f t="shared" si="0"/>
        <v>1</v>
      </c>
      <c r="G8" s="34">
        <v>34</v>
      </c>
      <c r="H8" s="33">
        <f t="shared" si="1"/>
        <v>5</v>
      </c>
      <c r="I8" s="364">
        <v>5</v>
      </c>
      <c r="J8" s="384">
        <v>0</v>
      </c>
      <c r="K8" s="384">
        <v>0</v>
      </c>
      <c r="L8" s="385">
        <v>0</v>
      </c>
      <c r="M8" s="411">
        <f t="shared" si="2"/>
        <v>0.1282051282051282</v>
      </c>
      <c r="N8" s="108">
        <f t="shared" si="3"/>
        <v>14</v>
      </c>
      <c r="O8" s="112">
        <v>14</v>
      </c>
      <c r="P8" s="103">
        <v>0</v>
      </c>
      <c r="Q8" s="358">
        <f t="shared" si="4"/>
        <v>0.358974358974359</v>
      </c>
      <c r="R8" s="124">
        <f t="shared" si="5"/>
        <v>0.358974358974359</v>
      </c>
      <c r="S8" s="118">
        <f t="shared" si="6"/>
        <v>0</v>
      </c>
      <c r="T8" s="302">
        <v>0</v>
      </c>
      <c r="U8" s="304">
        <f t="shared" si="9"/>
        <v>0</v>
      </c>
      <c r="V8" s="302">
        <v>2</v>
      </c>
      <c r="W8" s="343">
        <f t="shared" si="7"/>
        <v>0.05128205128205128</v>
      </c>
      <c r="X8" s="302">
        <v>1</v>
      </c>
      <c r="Y8" s="304">
        <f t="shared" si="8"/>
        <v>0.02564102564102564</v>
      </c>
      <c r="Z8" s="73">
        <v>17</v>
      </c>
      <c r="AA8" s="74">
        <v>22</v>
      </c>
      <c r="AB8" s="74">
        <v>0</v>
      </c>
      <c r="AC8" s="75">
        <f t="shared" si="10"/>
        <v>0</v>
      </c>
      <c r="AD8" s="350">
        <f t="shared" si="11"/>
        <v>0.4358974358974359</v>
      </c>
      <c r="AE8" s="90">
        <f t="shared" si="12"/>
        <v>0.5641025641025641</v>
      </c>
      <c r="AF8" s="90">
        <f t="shared" si="13"/>
        <v>0</v>
      </c>
      <c r="AG8" s="284">
        <f t="shared" si="14"/>
        <v>0</v>
      </c>
      <c r="AH8" s="327" t="s">
        <v>183</v>
      </c>
      <c r="AI8" s="318">
        <v>6</v>
      </c>
    </row>
    <row r="9" spans="1:35" s="21" customFormat="1" ht="20.25" customHeight="1" thickBot="1">
      <c r="A9" s="19">
        <v>5</v>
      </c>
      <c r="B9" s="480"/>
      <c r="C9" s="296" t="s">
        <v>36</v>
      </c>
      <c r="D9" s="31">
        <v>35</v>
      </c>
      <c r="E9" s="61">
        <v>36</v>
      </c>
      <c r="F9" s="273">
        <f t="shared" si="0"/>
        <v>0.9722222222222222</v>
      </c>
      <c r="G9" s="34">
        <v>26</v>
      </c>
      <c r="H9" s="33">
        <f t="shared" si="1"/>
        <v>9</v>
      </c>
      <c r="I9" s="364">
        <v>2</v>
      </c>
      <c r="J9" s="384">
        <v>0</v>
      </c>
      <c r="K9" s="384">
        <v>2</v>
      </c>
      <c r="L9" s="385">
        <v>5</v>
      </c>
      <c r="M9" s="411">
        <f t="shared" si="2"/>
        <v>0.2571428571428571</v>
      </c>
      <c r="N9" s="108">
        <f t="shared" si="3"/>
        <v>39</v>
      </c>
      <c r="O9" s="112">
        <v>33</v>
      </c>
      <c r="P9" s="103">
        <v>6</v>
      </c>
      <c r="Q9" s="358">
        <f t="shared" si="4"/>
        <v>1.1142857142857143</v>
      </c>
      <c r="R9" s="124">
        <f t="shared" si="5"/>
        <v>0.9428571428571428</v>
      </c>
      <c r="S9" s="118">
        <f t="shared" si="6"/>
        <v>0.17142857142857143</v>
      </c>
      <c r="T9" s="302">
        <v>0</v>
      </c>
      <c r="U9" s="304">
        <f t="shared" si="9"/>
        <v>0</v>
      </c>
      <c r="V9" s="302">
        <v>2</v>
      </c>
      <c r="W9" s="343">
        <f t="shared" si="7"/>
        <v>0.05714285714285714</v>
      </c>
      <c r="X9" s="302">
        <v>0</v>
      </c>
      <c r="Y9" s="304">
        <f t="shared" si="8"/>
        <v>0</v>
      </c>
      <c r="Z9" s="73">
        <v>21</v>
      </c>
      <c r="AA9" s="74">
        <v>14</v>
      </c>
      <c r="AB9" s="74">
        <v>0</v>
      </c>
      <c r="AC9" s="75">
        <f t="shared" si="10"/>
        <v>0</v>
      </c>
      <c r="AD9" s="350">
        <f t="shared" si="11"/>
        <v>0.6</v>
      </c>
      <c r="AE9" s="90">
        <f t="shared" si="12"/>
        <v>0.4</v>
      </c>
      <c r="AF9" s="90">
        <f t="shared" si="13"/>
        <v>0</v>
      </c>
      <c r="AG9" s="284">
        <f t="shared" si="14"/>
        <v>0</v>
      </c>
      <c r="AH9" s="327" t="s">
        <v>184</v>
      </c>
      <c r="AI9" s="318">
        <v>5</v>
      </c>
    </row>
    <row r="10" spans="1:35" s="21" customFormat="1" ht="20.25" customHeight="1" thickBot="1">
      <c r="A10" s="19">
        <v>6</v>
      </c>
      <c r="B10" s="480"/>
      <c r="C10" s="297" t="s">
        <v>21</v>
      </c>
      <c r="D10" s="32">
        <v>34</v>
      </c>
      <c r="E10" s="62">
        <v>34</v>
      </c>
      <c r="F10" s="274">
        <f t="shared" si="0"/>
        <v>1</v>
      </c>
      <c r="G10" s="43">
        <v>27</v>
      </c>
      <c r="H10" s="42">
        <f t="shared" si="1"/>
        <v>7</v>
      </c>
      <c r="I10" s="366">
        <v>4</v>
      </c>
      <c r="J10" s="386">
        <v>2</v>
      </c>
      <c r="K10" s="386">
        <v>0</v>
      </c>
      <c r="L10" s="387">
        <v>1</v>
      </c>
      <c r="M10" s="412">
        <f t="shared" si="2"/>
        <v>0.20588235294117646</v>
      </c>
      <c r="N10" s="109">
        <f t="shared" si="3"/>
        <v>35</v>
      </c>
      <c r="O10" s="113">
        <v>25</v>
      </c>
      <c r="P10" s="104">
        <v>10</v>
      </c>
      <c r="Q10" s="359">
        <f t="shared" si="4"/>
        <v>1.0294117647058822</v>
      </c>
      <c r="R10" s="125">
        <f t="shared" si="5"/>
        <v>0.7352941176470589</v>
      </c>
      <c r="S10" s="119">
        <f t="shared" si="6"/>
        <v>0.29411764705882354</v>
      </c>
      <c r="T10" s="305">
        <v>1</v>
      </c>
      <c r="U10" s="306">
        <f t="shared" si="9"/>
        <v>0.029411764705882353</v>
      </c>
      <c r="V10" s="305">
        <v>11</v>
      </c>
      <c r="W10" s="344">
        <f t="shared" si="7"/>
        <v>0.3235294117647059</v>
      </c>
      <c r="X10" s="305">
        <v>0</v>
      </c>
      <c r="Y10" s="306">
        <f t="shared" si="8"/>
        <v>0</v>
      </c>
      <c r="Z10" s="76">
        <v>23</v>
      </c>
      <c r="AA10" s="77">
        <v>9</v>
      </c>
      <c r="AB10" s="77">
        <v>2</v>
      </c>
      <c r="AC10" s="78">
        <f t="shared" si="10"/>
        <v>0</v>
      </c>
      <c r="AD10" s="351">
        <f t="shared" si="11"/>
        <v>0.6764705882352942</v>
      </c>
      <c r="AE10" s="91">
        <f t="shared" si="12"/>
        <v>0.2647058823529412</v>
      </c>
      <c r="AF10" s="91">
        <f t="shared" si="13"/>
        <v>0.058823529411764705</v>
      </c>
      <c r="AG10" s="285">
        <f t="shared" si="14"/>
        <v>0</v>
      </c>
      <c r="AH10" s="328" t="s">
        <v>185</v>
      </c>
      <c r="AI10" s="319">
        <v>6</v>
      </c>
    </row>
    <row r="11" spans="1:35" s="21" customFormat="1" ht="20.25" customHeight="1" thickBot="1">
      <c r="A11" s="19">
        <v>7</v>
      </c>
      <c r="B11" s="479" t="s">
        <v>75</v>
      </c>
      <c r="C11" s="295" t="s">
        <v>22</v>
      </c>
      <c r="D11" s="38">
        <v>167</v>
      </c>
      <c r="E11" s="60">
        <v>176</v>
      </c>
      <c r="F11" s="272">
        <f t="shared" si="0"/>
        <v>0.9488636363636364</v>
      </c>
      <c r="G11" s="40">
        <v>133</v>
      </c>
      <c r="H11" s="39">
        <f t="shared" si="1"/>
        <v>34</v>
      </c>
      <c r="I11" s="368">
        <v>22</v>
      </c>
      <c r="J11" s="388">
        <v>11</v>
      </c>
      <c r="K11" s="388">
        <v>0</v>
      </c>
      <c r="L11" s="389">
        <v>1</v>
      </c>
      <c r="M11" s="410">
        <f t="shared" si="2"/>
        <v>0.20359281437125748</v>
      </c>
      <c r="N11" s="107">
        <f t="shared" si="3"/>
        <v>135</v>
      </c>
      <c r="O11" s="111">
        <v>117</v>
      </c>
      <c r="P11" s="102">
        <v>18</v>
      </c>
      <c r="Q11" s="356">
        <f t="shared" si="4"/>
        <v>0.8083832335329342</v>
      </c>
      <c r="R11" s="122">
        <f t="shared" si="5"/>
        <v>0.7005988023952096</v>
      </c>
      <c r="S11" s="116">
        <f t="shared" si="6"/>
        <v>0.10778443113772455</v>
      </c>
      <c r="T11" s="307">
        <v>3</v>
      </c>
      <c r="U11" s="308">
        <f t="shared" si="9"/>
        <v>0.017964071856287425</v>
      </c>
      <c r="V11" s="307">
        <v>8</v>
      </c>
      <c r="W11" s="345">
        <f t="shared" si="7"/>
        <v>0.04790419161676647</v>
      </c>
      <c r="X11" s="307">
        <v>14</v>
      </c>
      <c r="Y11" s="308">
        <f t="shared" si="8"/>
        <v>0.08383233532934131</v>
      </c>
      <c r="Z11" s="79">
        <v>71</v>
      </c>
      <c r="AA11" s="80">
        <v>78</v>
      </c>
      <c r="AB11" s="80">
        <v>18</v>
      </c>
      <c r="AC11" s="81">
        <f t="shared" si="10"/>
        <v>0</v>
      </c>
      <c r="AD11" s="349">
        <f t="shared" si="11"/>
        <v>0.4251497005988024</v>
      </c>
      <c r="AE11" s="89">
        <f t="shared" si="12"/>
        <v>0.46706586826347307</v>
      </c>
      <c r="AF11" s="89">
        <f t="shared" si="13"/>
        <v>0.10778443113772455</v>
      </c>
      <c r="AG11" s="286">
        <f t="shared" si="14"/>
        <v>0</v>
      </c>
      <c r="AH11" s="329" t="s">
        <v>184</v>
      </c>
      <c r="AI11" s="320">
        <v>6</v>
      </c>
    </row>
    <row r="12" spans="1:35" s="21" customFormat="1" ht="20.25" customHeight="1" thickBot="1">
      <c r="A12" s="19">
        <v>8</v>
      </c>
      <c r="B12" s="479"/>
      <c r="C12" s="297" t="s">
        <v>23</v>
      </c>
      <c r="D12" s="32">
        <v>409</v>
      </c>
      <c r="E12" s="62">
        <v>434</v>
      </c>
      <c r="F12" s="274">
        <f t="shared" si="0"/>
        <v>0.9423963133640553</v>
      </c>
      <c r="G12" s="43">
        <v>359</v>
      </c>
      <c r="H12" s="42">
        <f t="shared" si="1"/>
        <v>50</v>
      </c>
      <c r="I12" s="366">
        <v>26</v>
      </c>
      <c r="J12" s="386">
        <v>19</v>
      </c>
      <c r="K12" s="386">
        <v>3</v>
      </c>
      <c r="L12" s="387">
        <v>2</v>
      </c>
      <c r="M12" s="412">
        <f t="shared" si="2"/>
        <v>0.12224938875305623</v>
      </c>
      <c r="N12" s="109">
        <f t="shared" si="3"/>
        <v>170</v>
      </c>
      <c r="O12" s="113">
        <v>153</v>
      </c>
      <c r="P12" s="104">
        <v>17</v>
      </c>
      <c r="Q12" s="359">
        <f t="shared" si="4"/>
        <v>0.4156479217603912</v>
      </c>
      <c r="R12" s="125">
        <f t="shared" si="5"/>
        <v>0.3740831295843521</v>
      </c>
      <c r="S12" s="119">
        <f t="shared" si="6"/>
        <v>0.04156479217603912</v>
      </c>
      <c r="T12" s="305">
        <v>0</v>
      </c>
      <c r="U12" s="306">
        <f t="shared" si="9"/>
        <v>0</v>
      </c>
      <c r="V12" s="305">
        <v>18</v>
      </c>
      <c r="W12" s="344">
        <f t="shared" si="7"/>
        <v>0.044009779951100246</v>
      </c>
      <c r="X12" s="305">
        <v>5</v>
      </c>
      <c r="Y12" s="306">
        <f t="shared" si="8"/>
        <v>0.012224938875305624</v>
      </c>
      <c r="Z12" s="76">
        <v>72</v>
      </c>
      <c r="AA12" s="77">
        <v>326</v>
      </c>
      <c r="AB12" s="77">
        <v>11</v>
      </c>
      <c r="AC12" s="78">
        <f t="shared" si="10"/>
        <v>0</v>
      </c>
      <c r="AD12" s="351">
        <f t="shared" si="11"/>
        <v>0.17603911980440098</v>
      </c>
      <c r="AE12" s="91">
        <f t="shared" si="12"/>
        <v>0.7970660146699267</v>
      </c>
      <c r="AF12" s="91">
        <f t="shared" si="13"/>
        <v>0.02689486552567237</v>
      </c>
      <c r="AG12" s="285">
        <f t="shared" si="14"/>
        <v>0</v>
      </c>
      <c r="AH12" s="330" t="s">
        <v>186</v>
      </c>
      <c r="AI12" s="321">
        <v>12</v>
      </c>
    </row>
    <row r="13" spans="1:35" s="21" customFormat="1" ht="20.25" customHeight="1" thickBot="1">
      <c r="A13" s="19">
        <v>9</v>
      </c>
      <c r="B13" s="479" t="s">
        <v>78</v>
      </c>
      <c r="C13" s="295" t="s">
        <v>24</v>
      </c>
      <c r="D13" s="38">
        <v>1419</v>
      </c>
      <c r="E13" s="60">
        <v>1501</v>
      </c>
      <c r="F13" s="272">
        <f t="shared" si="0"/>
        <v>0.9453697534976683</v>
      </c>
      <c r="G13" s="40">
        <v>1228</v>
      </c>
      <c r="H13" s="39">
        <f t="shared" si="1"/>
        <v>191</v>
      </c>
      <c r="I13" s="368">
        <v>133</v>
      </c>
      <c r="J13" s="388">
        <v>47</v>
      </c>
      <c r="K13" s="388">
        <v>2</v>
      </c>
      <c r="L13" s="389">
        <v>9</v>
      </c>
      <c r="M13" s="410">
        <f t="shared" si="2"/>
        <v>0.1346018322762509</v>
      </c>
      <c r="N13" s="107">
        <f t="shared" si="3"/>
        <v>665</v>
      </c>
      <c r="O13" s="111">
        <v>578</v>
      </c>
      <c r="P13" s="102">
        <v>87</v>
      </c>
      <c r="Q13" s="356">
        <f t="shared" si="4"/>
        <v>0.4686398872445384</v>
      </c>
      <c r="R13" s="122">
        <f t="shared" si="5"/>
        <v>0.4073291050035236</v>
      </c>
      <c r="S13" s="116">
        <f t="shared" si="6"/>
        <v>0.0613107822410148</v>
      </c>
      <c r="T13" s="307">
        <v>0</v>
      </c>
      <c r="U13" s="308">
        <f t="shared" si="9"/>
        <v>0</v>
      </c>
      <c r="V13" s="307">
        <v>113</v>
      </c>
      <c r="W13" s="345">
        <f t="shared" si="7"/>
        <v>0.07963354474982381</v>
      </c>
      <c r="X13" s="307">
        <v>2</v>
      </c>
      <c r="Y13" s="308">
        <f t="shared" si="8"/>
        <v>0.0014094432699083862</v>
      </c>
      <c r="Z13" s="79">
        <v>445</v>
      </c>
      <c r="AA13" s="80">
        <v>859</v>
      </c>
      <c r="AB13" s="80">
        <v>115</v>
      </c>
      <c r="AC13" s="81">
        <f t="shared" si="10"/>
        <v>0</v>
      </c>
      <c r="AD13" s="349">
        <f t="shared" si="11"/>
        <v>0.31360112755461594</v>
      </c>
      <c r="AE13" s="89">
        <f t="shared" si="12"/>
        <v>0.6053558844256519</v>
      </c>
      <c r="AF13" s="89">
        <f t="shared" si="13"/>
        <v>0.08104298801973221</v>
      </c>
      <c r="AG13" s="286">
        <f t="shared" si="14"/>
        <v>0</v>
      </c>
      <c r="AH13" s="331" t="s">
        <v>185</v>
      </c>
      <c r="AI13" s="320">
        <v>24</v>
      </c>
    </row>
    <row r="14" spans="1:35" s="21" customFormat="1" ht="20.25" customHeight="1" thickBot="1">
      <c r="A14" s="19">
        <v>10</v>
      </c>
      <c r="B14" s="479"/>
      <c r="C14" s="296" t="s">
        <v>25</v>
      </c>
      <c r="D14" s="31">
        <v>941</v>
      </c>
      <c r="E14" s="61">
        <v>956</v>
      </c>
      <c r="F14" s="273">
        <f t="shared" si="0"/>
        <v>0.9843096234309623</v>
      </c>
      <c r="G14" s="34">
        <v>851</v>
      </c>
      <c r="H14" s="33">
        <f t="shared" si="1"/>
        <v>90</v>
      </c>
      <c r="I14" s="364">
        <v>70</v>
      </c>
      <c r="J14" s="384">
        <v>15</v>
      </c>
      <c r="K14" s="384">
        <v>1</v>
      </c>
      <c r="L14" s="385">
        <v>4</v>
      </c>
      <c r="M14" s="411">
        <f t="shared" si="2"/>
        <v>0.09564293304994687</v>
      </c>
      <c r="N14" s="108">
        <f t="shared" si="3"/>
        <v>293</v>
      </c>
      <c r="O14" s="112">
        <v>212</v>
      </c>
      <c r="P14" s="103">
        <v>81</v>
      </c>
      <c r="Q14" s="358">
        <f t="shared" si="4"/>
        <v>0.31137088204038255</v>
      </c>
      <c r="R14" s="124">
        <f t="shared" si="5"/>
        <v>0.2252922422954304</v>
      </c>
      <c r="S14" s="118">
        <f t="shared" si="6"/>
        <v>0.08607863974495218</v>
      </c>
      <c r="T14" s="302">
        <v>8</v>
      </c>
      <c r="U14" s="304">
        <f t="shared" si="9"/>
        <v>0.008501594048884165</v>
      </c>
      <c r="V14" s="302">
        <v>104</v>
      </c>
      <c r="W14" s="343">
        <f t="shared" si="7"/>
        <v>0.11052072263549416</v>
      </c>
      <c r="X14" s="302">
        <v>1</v>
      </c>
      <c r="Y14" s="304">
        <f t="shared" si="8"/>
        <v>0.0010626992561105207</v>
      </c>
      <c r="Z14" s="73">
        <v>710</v>
      </c>
      <c r="AA14" s="74">
        <v>204</v>
      </c>
      <c r="AB14" s="74">
        <v>27</v>
      </c>
      <c r="AC14" s="75">
        <f t="shared" si="10"/>
        <v>0</v>
      </c>
      <c r="AD14" s="350">
        <f t="shared" si="11"/>
        <v>0.7545164718384697</v>
      </c>
      <c r="AE14" s="90">
        <f t="shared" si="12"/>
        <v>0.21679064824654623</v>
      </c>
      <c r="AF14" s="90">
        <f t="shared" si="13"/>
        <v>0.028692879914984058</v>
      </c>
      <c r="AG14" s="284">
        <f t="shared" si="14"/>
        <v>0</v>
      </c>
      <c r="AH14" s="332" t="s">
        <v>186</v>
      </c>
      <c r="AI14" s="322">
        <v>12</v>
      </c>
    </row>
    <row r="15" spans="1:35" s="21" customFormat="1" ht="20.25" customHeight="1" thickBot="1">
      <c r="A15" s="19">
        <v>11</v>
      </c>
      <c r="B15" s="479"/>
      <c r="C15" s="296" t="s">
        <v>26</v>
      </c>
      <c r="D15" s="31">
        <v>545</v>
      </c>
      <c r="E15" s="61">
        <v>569</v>
      </c>
      <c r="F15" s="273">
        <f t="shared" si="0"/>
        <v>0.9578207381370826</v>
      </c>
      <c r="G15" s="34">
        <v>469</v>
      </c>
      <c r="H15" s="33">
        <f t="shared" si="1"/>
        <v>76</v>
      </c>
      <c r="I15" s="364">
        <v>46</v>
      </c>
      <c r="J15" s="384">
        <v>25</v>
      </c>
      <c r="K15" s="384">
        <v>1</v>
      </c>
      <c r="L15" s="385">
        <v>4</v>
      </c>
      <c r="M15" s="411">
        <f t="shared" si="2"/>
        <v>0.13944954128440368</v>
      </c>
      <c r="N15" s="108">
        <f t="shared" si="3"/>
        <v>279</v>
      </c>
      <c r="O15" s="112">
        <v>250</v>
      </c>
      <c r="P15" s="103">
        <v>29</v>
      </c>
      <c r="Q15" s="358">
        <f t="shared" si="4"/>
        <v>0.5119266055045871</v>
      </c>
      <c r="R15" s="124">
        <f t="shared" si="5"/>
        <v>0.45871559633027525</v>
      </c>
      <c r="S15" s="118">
        <f t="shared" si="6"/>
        <v>0.05321100917431193</v>
      </c>
      <c r="T15" s="302">
        <v>0</v>
      </c>
      <c r="U15" s="304">
        <f t="shared" si="9"/>
        <v>0</v>
      </c>
      <c r="V15" s="302">
        <v>50</v>
      </c>
      <c r="W15" s="343">
        <f t="shared" si="7"/>
        <v>0.09174311926605505</v>
      </c>
      <c r="X15" s="302">
        <v>3</v>
      </c>
      <c r="Y15" s="304">
        <f t="shared" si="8"/>
        <v>0.005504587155963303</v>
      </c>
      <c r="Z15" s="73">
        <v>2</v>
      </c>
      <c r="AA15" s="74">
        <v>511</v>
      </c>
      <c r="AB15" s="74">
        <v>32</v>
      </c>
      <c r="AC15" s="75">
        <f t="shared" si="10"/>
        <v>0</v>
      </c>
      <c r="AD15" s="350">
        <f t="shared" si="11"/>
        <v>0.003669724770642202</v>
      </c>
      <c r="AE15" s="90">
        <f t="shared" si="12"/>
        <v>0.9376146788990826</v>
      </c>
      <c r="AF15" s="90">
        <f t="shared" si="13"/>
        <v>0.05871559633027523</v>
      </c>
      <c r="AG15" s="284">
        <f t="shared" si="14"/>
        <v>0</v>
      </c>
      <c r="AH15" s="333" t="s">
        <v>185</v>
      </c>
      <c r="AI15" s="323">
        <v>12</v>
      </c>
    </row>
    <row r="16" spans="1:35" s="21" customFormat="1" ht="20.25" customHeight="1" thickBot="1">
      <c r="A16" s="19">
        <v>12</v>
      </c>
      <c r="B16" s="479"/>
      <c r="C16" s="296" t="s">
        <v>37</v>
      </c>
      <c r="D16" s="31">
        <v>163</v>
      </c>
      <c r="E16" s="61">
        <v>169</v>
      </c>
      <c r="F16" s="273">
        <f t="shared" si="0"/>
        <v>0.9644970414201184</v>
      </c>
      <c r="G16" s="34">
        <v>142</v>
      </c>
      <c r="H16" s="33">
        <f t="shared" si="1"/>
        <v>21</v>
      </c>
      <c r="I16" s="364">
        <v>14</v>
      </c>
      <c r="J16" s="384">
        <v>6</v>
      </c>
      <c r="K16" s="384">
        <v>0</v>
      </c>
      <c r="L16" s="385">
        <v>1</v>
      </c>
      <c r="M16" s="411">
        <f t="shared" si="2"/>
        <v>0.12883435582822086</v>
      </c>
      <c r="N16" s="108">
        <f t="shared" si="3"/>
        <v>79</v>
      </c>
      <c r="O16" s="112">
        <v>74</v>
      </c>
      <c r="P16" s="103">
        <v>5</v>
      </c>
      <c r="Q16" s="358">
        <f t="shared" si="4"/>
        <v>0.48466257668711654</v>
      </c>
      <c r="R16" s="124">
        <f t="shared" si="5"/>
        <v>0.4539877300613497</v>
      </c>
      <c r="S16" s="118">
        <f t="shared" si="6"/>
        <v>0.03067484662576687</v>
      </c>
      <c r="T16" s="302">
        <v>0</v>
      </c>
      <c r="U16" s="304">
        <f t="shared" si="9"/>
        <v>0</v>
      </c>
      <c r="V16" s="302">
        <v>24</v>
      </c>
      <c r="W16" s="343">
        <f t="shared" si="7"/>
        <v>0.147239263803681</v>
      </c>
      <c r="X16" s="302">
        <v>0</v>
      </c>
      <c r="Y16" s="304">
        <f t="shared" si="8"/>
        <v>0</v>
      </c>
      <c r="Z16" s="73">
        <v>109</v>
      </c>
      <c r="AA16" s="74">
        <v>51</v>
      </c>
      <c r="AB16" s="74">
        <v>3</v>
      </c>
      <c r="AC16" s="75">
        <f t="shared" si="10"/>
        <v>0</v>
      </c>
      <c r="AD16" s="350">
        <f t="shared" si="11"/>
        <v>0.6687116564417178</v>
      </c>
      <c r="AE16" s="90">
        <f t="shared" si="12"/>
        <v>0.3128834355828221</v>
      </c>
      <c r="AF16" s="90">
        <f t="shared" si="13"/>
        <v>0.018404907975460124</v>
      </c>
      <c r="AG16" s="284">
        <f t="shared" si="14"/>
        <v>0</v>
      </c>
      <c r="AH16" s="327" t="s">
        <v>184</v>
      </c>
      <c r="AI16" s="318">
        <v>6</v>
      </c>
    </row>
    <row r="17" spans="1:35" s="21" customFormat="1" ht="20.25" customHeight="1" thickBot="1">
      <c r="A17" s="19">
        <v>13</v>
      </c>
      <c r="B17" s="479"/>
      <c r="C17" s="296" t="s">
        <v>27</v>
      </c>
      <c r="D17" s="31">
        <v>331</v>
      </c>
      <c r="E17" s="61">
        <v>345</v>
      </c>
      <c r="F17" s="273">
        <f t="shared" si="0"/>
        <v>0.9594202898550724</v>
      </c>
      <c r="G17" s="34">
        <v>289</v>
      </c>
      <c r="H17" s="33">
        <f t="shared" si="1"/>
        <v>42</v>
      </c>
      <c r="I17" s="364">
        <v>31</v>
      </c>
      <c r="J17" s="384">
        <v>10</v>
      </c>
      <c r="K17" s="384">
        <v>0</v>
      </c>
      <c r="L17" s="385">
        <v>1</v>
      </c>
      <c r="M17" s="411">
        <f t="shared" si="2"/>
        <v>0.1268882175226586</v>
      </c>
      <c r="N17" s="108">
        <f t="shared" si="3"/>
        <v>128</v>
      </c>
      <c r="O17" s="112">
        <v>119</v>
      </c>
      <c r="P17" s="103">
        <v>9</v>
      </c>
      <c r="Q17" s="358">
        <f t="shared" si="4"/>
        <v>0.3867069486404834</v>
      </c>
      <c r="R17" s="124">
        <f t="shared" si="5"/>
        <v>0.3595166163141994</v>
      </c>
      <c r="S17" s="118">
        <f t="shared" si="6"/>
        <v>0.027190332326283987</v>
      </c>
      <c r="T17" s="302">
        <v>1</v>
      </c>
      <c r="U17" s="304">
        <f t="shared" si="9"/>
        <v>0.0030211480362537764</v>
      </c>
      <c r="V17" s="302">
        <v>35</v>
      </c>
      <c r="W17" s="343">
        <f t="shared" si="7"/>
        <v>0.10574018126888217</v>
      </c>
      <c r="X17" s="302">
        <v>0</v>
      </c>
      <c r="Y17" s="304">
        <f t="shared" si="8"/>
        <v>0</v>
      </c>
      <c r="Z17" s="73">
        <v>38</v>
      </c>
      <c r="AA17" s="74">
        <v>272</v>
      </c>
      <c r="AB17" s="74">
        <v>21</v>
      </c>
      <c r="AC17" s="75">
        <f t="shared" si="10"/>
        <v>0</v>
      </c>
      <c r="AD17" s="350">
        <f t="shared" si="11"/>
        <v>0.1148036253776435</v>
      </c>
      <c r="AE17" s="90">
        <f t="shared" si="12"/>
        <v>0.8217522658610272</v>
      </c>
      <c r="AF17" s="90">
        <f t="shared" si="13"/>
        <v>0.0634441087613293</v>
      </c>
      <c r="AG17" s="284">
        <f t="shared" si="14"/>
        <v>0</v>
      </c>
      <c r="AH17" s="333" t="s">
        <v>182</v>
      </c>
      <c r="AI17" s="323">
        <v>12</v>
      </c>
    </row>
    <row r="18" spans="1:35" s="21" customFormat="1" ht="20.25" customHeight="1" thickBot="1">
      <c r="A18" s="19">
        <v>14</v>
      </c>
      <c r="B18" s="479"/>
      <c r="C18" s="296" t="s">
        <v>28</v>
      </c>
      <c r="D18" s="31">
        <v>291</v>
      </c>
      <c r="E18" s="61">
        <v>324</v>
      </c>
      <c r="F18" s="273">
        <f t="shared" si="0"/>
        <v>0.8981481481481481</v>
      </c>
      <c r="G18" s="34">
        <v>262</v>
      </c>
      <c r="H18" s="33">
        <f t="shared" si="1"/>
        <v>29</v>
      </c>
      <c r="I18" s="364">
        <v>26</v>
      </c>
      <c r="J18" s="384">
        <v>3</v>
      </c>
      <c r="K18" s="384">
        <v>0</v>
      </c>
      <c r="L18" s="385">
        <v>0</v>
      </c>
      <c r="M18" s="411">
        <f t="shared" si="2"/>
        <v>0.09965635738831616</v>
      </c>
      <c r="N18" s="108">
        <f t="shared" si="3"/>
        <v>79</v>
      </c>
      <c r="O18" s="112">
        <v>75</v>
      </c>
      <c r="P18" s="103">
        <v>4</v>
      </c>
      <c r="Q18" s="358">
        <f t="shared" si="4"/>
        <v>0.27147766323024053</v>
      </c>
      <c r="R18" s="124">
        <f t="shared" si="5"/>
        <v>0.25773195876288657</v>
      </c>
      <c r="S18" s="118">
        <f t="shared" si="6"/>
        <v>0.013745704467353952</v>
      </c>
      <c r="T18" s="302">
        <v>0</v>
      </c>
      <c r="U18" s="304">
        <f t="shared" si="9"/>
        <v>0</v>
      </c>
      <c r="V18" s="302">
        <v>37</v>
      </c>
      <c r="W18" s="343">
        <f t="shared" si="7"/>
        <v>0.12714776632302405</v>
      </c>
      <c r="X18" s="302">
        <v>4</v>
      </c>
      <c r="Y18" s="304">
        <f t="shared" si="8"/>
        <v>0.013745704467353952</v>
      </c>
      <c r="Z18" s="73">
        <v>8</v>
      </c>
      <c r="AA18" s="74">
        <v>266</v>
      </c>
      <c r="AB18" s="74">
        <v>17</v>
      </c>
      <c r="AC18" s="75">
        <f t="shared" si="10"/>
        <v>0</v>
      </c>
      <c r="AD18" s="350">
        <f t="shared" si="11"/>
        <v>0.027491408934707903</v>
      </c>
      <c r="AE18" s="90">
        <f t="shared" si="12"/>
        <v>0.9140893470790378</v>
      </c>
      <c r="AF18" s="90">
        <f t="shared" si="13"/>
        <v>0.058419243986254296</v>
      </c>
      <c r="AG18" s="284">
        <f t="shared" si="14"/>
        <v>0</v>
      </c>
      <c r="AH18" s="333" t="s">
        <v>187</v>
      </c>
      <c r="AI18" s="323">
        <v>12</v>
      </c>
    </row>
    <row r="19" spans="1:35" s="21" customFormat="1" ht="20.25" customHeight="1" thickBot="1">
      <c r="A19" s="19">
        <v>15</v>
      </c>
      <c r="B19" s="479"/>
      <c r="C19" s="296" t="s">
        <v>29</v>
      </c>
      <c r="D19" s="31">
        <v>295</v>
      </c>
      <c r="E19" s="61">
        <v>314</v>
      </c>
      <c r="F19" s="273">
        <f t="shared" si="0"/>
        <v>0.9394904458598726</v>
      </c>
      <c r="G19" s="34">
        <v>248</v>
      </c>
      <c r="H19" s="33">
        <f t="shared" si="1"/>
        <v>47</v>
      </c>
      <c r="I19" s="364">
        <v>31</v>
      </c>
      <c r="J19" s="384">
        <v>11</v>
      </c>
      <c r="K19" s="384">
        <v>0</v>
      </c>
      <c r="L19" s="385">
        <v>5</v>
      </c>
      <c r="M19" s="411">
        <f t="shared" si="2"/>
        <v>0.15932203389830507</v>
      </c>
      <c r="N19" s="108">
        <f t="shared" si="3"/>
        <v>164</v>
      </c>
      <c r="O19" s="112">
        <v>132</v>
      </c>
      <c r="P19" s="103">
        <v>32</v>
      </c>
      <c r="Q19" s="358">
        <f t="shared" si="4"/>
        <v>0.5559322033898305</v>
      </c>
      <c r="R19" s="124">
        <f t="shared" si="5"/>
        <v>0.44745762711864406</v>
      </c>
      <c r="S19" s="118">
        <f t="shared" si="6"/>
        <v>0.10847457627118644</v>
      </c>
      <c r="T19" s="302">
        <v>0</v>
      </c>
      <c r="U19" s="304">
        <f t="shared" si="9"/>
        <v>0</v>
      </c>
      <c r="V19" s="302">
        <v>34</v>
      </c>
      <c r="W19" s="343">
        <f t="shared" si="7"/>
        <v>0.1152542372881356</v>
      </c>
      <c r="X19" s="302">
        <v>5</v>
      </c>
      <c r="Y19" s="304">
        <f t="shared" si="8"/>
        <v>0.01694915254237288</v>
      </c>
      <c r="Z19" s="73">
        <v>86</v>
      </c>
      <c r="AA19" s="74">
        <v>199</v>
      </c>
      <c r="AB19" s="74">
        <v>10</v>
      </c>
      <c r="AC19" s="75">
        <f t="shared" si="10"/>
        <v>0</v>
      </c>
      <c r="AD19" s="350">
        <f t="shared" si="11"/>
        <v>0.29152542372881357</v>
      </c>
      <c r="AE19" s="90">
        <f t="shared" si="12"/>
        <v>0.6745762711864407</v>
      </c>
      <c r="AF19" s="90">
        <f t="shared" si="13"/>
        <v>0.03389830508474576</v>
      </c>
      <c r="AG19" s="284">
        <f t="shared" si="14"/>
        <v>0</v>
      </c>
      <c r="AH19" s="333" t="s">
        <v>188</v>
      </c>
      <c r="AI19" s="323">
        <v>12</v>
      </c>
    </row>
    <row r="20" spans="1:35" s="21" customFormat="1" ht="20.25" customHeight="1" thickBot="1">
      <c r="A20" s="19">
        <v>16</v>
      </c>
      <c r="B20" s="479"/>
      <c r="C20" s="297" t="s">
        <v>30</v>
      </c>
      <c r="D20" s="32">
        <v>474</v>
      </c>
      <c r="E20" s="62">
        <v>516</v>
      </c>
      <c r="F20" s="274">
        <f t="shared" si="0"/>
        <v>0.9186046511627907</v>
      </c>
      <c r="G20" s="43">
        <v>428</v>
      </c>
      <c r="H20" s="42">
        <f t="shared" si="1"/>
        <v>46</v>
      </c>
      <c r="I20" s="366">
        <v>33</v>
      </c>
      <c r="J20" s="386">
        <v>11</v>
      </c>
      <c r="K20" s="386">
        <v>0</v>
      </c>
      <c r="L20" s="387">
        <v>2</v>
      </c>
      <c r="M20" s="412">
        <f t="shared" si="2"/>
        <v>0.0970464135021097</v>
      </c>
      <c r="N20" s="109">
        <f t="shared" si="3"/>
        <v>180</v>
      </c>
      <c r="O20" s="113">
        <v>170</v>
      </c>
      <c r="P20" s="104">
        <v>10</v>
      </c>
      <c r="Q20" s="359">
        <f t="shared" si="4"/>
        <v>0.379746835443038</v>
      </c>
      <c r="R20" s="125">
        <f t="shared" si="5"/>
        <v>0.35864978902953587</v>
      </c>
      <c r="S20" s="119">
        <f t="shared" si="6"/>
        <v>0.02109704641350211</v>
      </c>
      <c r="T20" s="305">
        <v>1</v>
      </c>
      <c r="U20" s="306">
        <f t="shared" si="9"/>
        <v>0.002109704641350211</v>
      </c>
      <c r="V20" s="305">
        <v>32</v>
      </c>
      <c r="W20" s="344">
        <f t="shared" si="7"/>
        <v>0.06751054852320675</v>
      </c>
      <c r="X20" s="305">
        <v>8</v>
      </c>
      <c r="Y20" s="306">
        <f t="shared" si="8"/>
        <v>0.016877637130801686</v>
      </c>
      <c r="Z20" s="76">
        <v>58</v>
      </c>
      <c r="AA20" s="77">
        <v>409</v>
      </c>
      <c r="AB20" s="77">
        <v>7</v>
      </c>
      <c r="AC20" s="78">
        <f t="shared" si="10"/>
        <v>0</v>
      </c>
      <c r="AD20" s="351">
        <f t="shared" si="11"/>
        <v>0.12236286919831224</v>
      </c>
      <c r="AE20" s="91">
        <f t="shared" si="12"/>
        <v>0.8628691983122363</v>
      </c>
      <c r="AF20" s="91">
        <f t="shared" si="13"/>
        <v>0.014767932489451477</v>
      </c>
      <c r="AG20" s="285">
        <f t="shared" si="14"/>
        <v>0</v>
      </c>
      <c r="AH20" s="334" t="s">
        <v>181</v>
      </c>
      <c r="AI20" s="321">
        <v>12</v>
      </c>
    </row>
    <row r="21" spans="1:35" s="21" customFormat="1" ht="20.25" customHeight="1" thickBot="1">
      <c r="A21" s="19">
        <v>17</v>
      </c>
      <c r="B21" s="479" t="s">
        <v>76</v>
      </c>
      <c r="C21" s="295" t="s">
        <v>31</v>
      </c>
      <c r="D21" s="38">
        <v>849</v>
      </c>
      <c r="E21" s="60">
        <v>895</v>
      </c>
      <c r="F21" s="275">
        <f t="shared" si="0"/>
        <v>0.9486033519553073</v>
      </c>
      <c r="G21" s="40">
        <v>717</v>
      </c>
      <c r="H21" s="39">
        <f t="shared" si="1"/>
        <v>132</v>
      </c>
      <c r="I21" s="368">
        <v>103</v>
      </c>
      <c r="J21" s="388">
        <v>26</v>
      </c>
      <c r="K21" s="388">
        <v>1</v>
      </c>
      <c r="L21" s="389">
        <v>2</v>
      </c>
      <c r="M21" s="413">
        <f t="shared" si="2"/>
        <v>0.15547703180212014</v>
      </c>
      <c r="N21" s="107">
        <f t="shared" si="3"/>
        <v>474</v>
      </c>
      <c r="O21" s="111">
        <v>405</v>
      </c>
      <c r="P21" s="102">
        <v>69</v>
      </c>
      <c r="Q21" s="356">
        <f t="shared" si="4"/>
        <v>0.558303886925795</v>
      </c>
      <c r="R21" s="122">
        <f t="shared" si="5"/>
        <v>0.47703180212014135</v>
      </c>
      <c r="S21" s="116">
        <f t="shared" si="6"/>
        <v>0.0812720848056537</v>
      </c>
      <c r="T21" s="307">
        <v>3</v>
      </c>
      <c r="U21" s="303">
        <f t="shared" si="9"/>
        <v>0.0035335689045936395</v>
      </c>
      <c r="V21" s="307">
        <v>72</v>
      </c>
      <c r="W21" s="342">
        <f t="shared" si="7"/>
        <v>0.08480565371024736</v>
      </c>
      <c r="X21" s="307">
        <v>0</v>
      </c>
      <c r="Y21" s="303">
        <f t="shared" si="8"/>
        <v>0</v>
      </c>
      <c r="Z21" s="79">
        <v>1</v>
      </c>
      <c r="AA21" s="80">
        <v>750</v>
      </c>
      <c r="AB21" s="80">
        <v>98</v>
      </c>
      <c r="AC21" s="81">
        <f t="shared" si="10"/>
        <v>0</v>
      </c>
      <c r="AD21" s="349">
        <f t="shared" si="11"/>
        <v>0.001177856301531213</v>
      </c>
      <c r="AE21" s="89">
        <f t="shared" si="12"/>
        <v>0.8833922261484098</v>
      </c>
      <c r="AF21" s="89">
        <f t="shared" si="13"/>
        <v>0.1154299175500589</v>
      </c>
      <c r="AG21" s="286">
        <f t="shared" si="14"/>
        <v>0</v>
      </c>
      <c r="AH21" s="329" t="s">
        <v>182</v>
      </c>
      <c r="AI21" s="320">
        <v>24</v>
      </c>
    </row>
    <row r="22" spans="1:35" s="21" customFormat="1" ht="20.25" customHeight="1" thickBot="1">
      <c r="A22" s="19">
        <v>18</v>
      </c>
      <c r="B22" s="479"/>
      <c r="C22" s="297" t="s">
        <v>32</v>
      </c>
      <c r="D22" s="32">
        <v>166</v>
      </c>
      <c r="E22" s="62">
        <v>173</v>
      </c>
      <c r="F22" s="276">
        <f t="shared" si="0"/>
        <v>0.9595375722543352</v>
      </c>
      <c r="G22" s="43">
        <v>136</v>
      </c>
      <c r="H22" s="42">
        <f t="shared" si="1"/>
        <v>30</v>
      </c>
      <c r="I22" s="366">
        <v>24</v>
      </c>
      <c r="J22" s="386">
        <v>4</v>
      </c>
      <c r="K22" s="386">
        <v>0</v>
      </c>
      <c r="L22" s="387">
        <v>2</v>
      </c>
      <c r="M22" s="414">
        <f t="shared" si="2"/>
        <v>0.18072289156626506</v>
      </c>
      <c r="N22" s="109">
        <f t="shared" si="3"/>
        <v>95</v>
      </c>
      <c r="O22" s="113">
        <v>63</v>
      </c>
      <c r="P22" s="104">
        <v>32</v>
      </c>
      <c r="Q22" s="359">
        <f t="shared" si="4"/>
        <v>0.572289156626506</v>
      </c>
      <c r="R22" s="125">
        <f t="shared" si="5"/>
        <v>0.3795180722891566</v>
      </c>
      <c r="S22" s="119">
        <f t="shared" si="6"/>
        <v>0.1927710843373494</v>
      </c>
      <c r="T22" s="305">
        <v>1</v>
      </c>
      <c r="U22" s="309">
        <f t="shared" si="9"/>
        <v>0.006024096385542169</v>
      </c>
      <c r="V22" s="305">
        <v>16</v>
      </c>
      <c r="W22" s="346">
        <f t="shared" si="7"/>
        <v>0.0963855421686747</v>
      </c>
      <c r="X22" s="305">
        <v>0</v>
      </c>
      <c r="Y22" s="309">
        <f t="shared" si="8"/>
        <v>0</v>
      </c>
      <c r="Z22" s="76">
        <v>3</v>
      </c>
      <c r="AA22" s="77">
        <v>143</v>
      </c>
      <c r="AB22" s="77">
        <v>20</v>
      </c>
      <c r="AC22" s="78">
        <f t="shared" si="10"/>
        <v>0</v>
      </c>
      <c r="AD22" s="351">
        <f t="shared" si="11"/>
        <v>0.018072289156626505</v>
      </c>
      <c r="AE22" s="91">
        <f t="shared" si="12"/>
        <v>0.8614457831325302</v>
      </c>
      <c r="AF22" s="91">
        <f t="shared" si="13"/>
        <v>0.12048192771084337</v>
      </c>
      <c r="AG22" s="285">
        <f t="shared" si="14"/>
        <v>0</v>
      </c>
      <c r="AH22" s="330" t="s">
        <v>184</v>
      </c>
      <c r="AI22" s="321">
        <v>6</v>
      </c>
    </row>
    <row r="23" spans="1:35" s="21" customFormat="1" ht="20.25" customHeight="1" thickBot="1">
      <c r="A23" s="19">
        <v>19</v>
      </c>
      <c r="B23" s="479" t="s">
        <v>77</v>
      </c>
      <c r="C23" s="295" t="s">
        <v>33</v>
      </c>
      <c r="D23" s="38">
        <v>1145</v>
      </c>
      <c r="E23" s="60">
        <v>1172</v>
      </c>
      <c r="F23" s="275">
        <f t="shared" si="0"/>
        <v>0.976962457337884</v>
      </c>
      <c r="G23" s="40">
        <v>933</v>
      </c>
      <c r="H23" s="39">
        <f>SUM(I23:L23)</f>
        <v>212</v>
      </c>
      <c r="I23" s="368">
        <v>152</v>
      </c>
      <c r="J23" s="388">
        <v>47</v>
      </c>
      <c r="K23" s="388">
        <v>2</v>
      </c>
      <c r="L23" s="389">
        <v>11</v>
      </c>
      <c r="M23" s="410">
        <f t="shared" si="2"/>
        <v>0.1851528384279476</v>
      </c>
      <c r="N23" s="107">
        <f t="shared" si="3"/>
        <v>814</v>
      </c>
      <c r="O23" s="111">
        <v>747</v>
      </c>
      <c r="P23" s="102">
        <v>67</v>
      </c>
      <c r="Q23" s="356">
        <f t="shared" si="4"/>
        <v>0.7109170305676856</v>
      </c>
      <c r="R23" s="122">
        <f t="shared" si="5"/>
        <v>0.6524017467248908</v>
      </c>
      <c r="S23" s="116">
        <f t="shared" si="6"/>
        <v>0.05851528384279476</v>
      </c>
      <c r="T23" s="307">
        <v>10</v>
      </c>
      <c r="U23" s="308">
        <f t="shared" si="9"/>
        <v>0.008733624454148471</v>
      </c>
      <c r="V23" s="307">
        <v>116</v>
      </c>
      <c r="W23" s="345">
        <f t="shared" si="7"/>
        <v>0.10131004366812227</v>
      </c>
      <c r="X23" s="307">
        <v>60</v>
      </c>
      <c r="Y23" s="308">
        <f t="shared" si="8"/>
        <v>0.05240174672489083</v>
      </c>
      <c r="Z23" s="79">
        <v>823</v>
      </c>
      <c r="AA23" s="80">
        <v>300</v>
      </c>
      <c r="AB23" s="80">
        <v>22</v>
      </c>
      <c r="AC23" s="81">
        <f t="shared" si="10"/>
        <v>0</v>
      </c>
      <c r="AD23" s="349">
        <f t="shared" si="11"/>
        <v>0.7187772925764192</v>
      </c>
      <c r="AE23" s="89">
        <f t="shared" si="12"/>
        <v>0.26200873362445415</v>
      </c>
      <c r="AF23" s="89">
        <f t="shared" si="13"/>
        <v>0.01921397379912664</v>
      </c>
      <c r="AG23" s="286">
        <f t="shared" si="14"/>
        <v>0</v>
      </c>
      <c r="AH23" s="329" t="s">
        <v>186</v>
      </c>
      <c r="AI23" s="320">
        <v>46</v>
      </c>
    </row>
    <row r="24" spans="1:35" s="21" customFormat="1" ht="20.25" customHeight="1" thickBot="1">
      <c r="A24" s="19">
        <v>20</v>
      </c>
      <c r="B24" s="479"/>
      <c r="C24" s="298" t="s">
        <v>34</v>
      </c>
      <c r="D24" s="35">
        <v>2146</v>
      </c>
      <c r="E24" s="294">
        <v>2199</v>
      </c>
      <c r="F24" s="277">
        <f t="shared" si="0"/>
        <v>0.9758981355161437</v>
      </c>
      <c r="G24" s="37">
        <v>1835</v>
      </c>
      <c r="H24" s="36">
        <f t="shared" si="1"/>
        <v>311</v>
      </c>
      <c r="I24" s="370">
        <v>240</v>
      </c>
      <c r="J24" s="390">
        <v>60</v>
      </c>
      <c r="K24" s="390">
        <v>2</v>
      </c>
      <c r="L24" s="391">
        <v>9</v>
      </c>
      <c r="M24" s="412">
        <f t="shared" si="2"/>
        <v>0.14492078285181734</v>
      </c>
      <c r="N24" s="109">
        <f t="shared" si="3"/>
        <v>872</v>
      </c>
      <c r="O24" s="113">
        <v>747</v>
      </c>
      <c r="P24" s="104">
        <v>125</v>
      </c>
      <c r="Q24" s="49">
        <f t="shared" si="4"/>
        <v>0.4063373718546132</v>
      </c>
      <c r="R24" s="126">
        <f t="shared" si="5"/>
        <v>0.34808946877912395</v>
      </c>
      <c r="S24" s="120">
        <f t="shared" si="6"/>
        <v>0.058247903075489285</v>
      </c>
      <c r="T24" s="310">
        <v>30</v>
      </c>
      <c r="U24" s="306">
        <f t="shared" si="9"/>
        <v>0.013979496738117428</v>
      </c>
      <c r="V24" s="310">
        <v>315</v>
      </c>
      <c r="W24" s="344">
        <f t="shared" si="7"/>
        <v>0.146784715750233</v>
      </c>
      <c r="X24" s="310">
        <v>296</v>
      </c>
      <c r="Y24" s="306">
        <f t="shared" si="8"/>
        <v>0.13793103448275862</v>
      </c>
      <c r="Z24" s="76">
        <v>226</v>
      </c>
      <c r="AA24" s="77">
        <v>1696</v>
      </c>
      <c r="AB24" s="77">
        <v>224</v>
      </c>
      <c r="AC24" s="78">
        <f t="shared" si="10"/>
        <v>0</v>
      </c>
      <c r="AD24" s="351">
        <f t="shared" si="11"/>
        <v>0.10531220876048462</v>
      </c>
      <c r="AE24" s="91">
        <f t="shared" si="12"/>
        <v>0.7903075489282386</v>
      </c>
      <c r="AF24" s="91">
        <f t="shared" si="13"/>
        <v>0.1043802423112768</v>
      </c>
      <c r="AG24" s="285">
        <f t="shared" si="14"/>
        <v>0</v>
      </c>
      <c r="AH24" s="335" t="s">
        <v>182</v>
      </c>
      <c r="AI24" s="129">
        <v>27</v>
      </c>
    </row>
    <row r="25" spans="1:35" s="21" customFormat="1" ht="20.25" customHeight="1" thickBot="1">
      <c r="A25" s="19">
        <v>21</v>
      </c>
      <c r="B25" s="479" t="s">
        <v>168</v>
      </c>
      <c r="C25" s="295" t="s">
        <v>43</v>
      </c>
      <c r="D25" s="38">
        <v>848</v>
      </c>
      <c r="E25" s="60">
        <v>854</v>
      </c>
      <c r="F25" s="272">
        <f t="shared" si="0"/>
        <v>0.9929742388758782</v>
      </c>
      <c r="G25" s="40">
        <v>768</v>
      </c>
      <c r="H25" s="39">
        <f t="shared" si="1"/>
        <v>80</v>
      </c>
      <c r="I25" s="368">
        <v>62</v>
      </c>
      <c r="J25" s="388">
        <v>15</v>
      </c>
      <c r="K25" s="388">
        <v>0</v>
      </c>
      <c r="L25" s="389">
        <v>3</v>
      </c>
      <c r="M25" s="410">
        <f t="shared" si="2"/>
        <v>0.09433962264150944</v>
      </c>
      <c r="N25" s="107">
        <f t="shared" si="3"/>
        <v>220</v>
      </c>
      <c r="O25" s="111">
        <v>206</v>
      </c>
      <c r="P25" s="102">
        <v>14</v>
      </c>
      <c r="Q25" s="356">
        <f t="shared" si="4"/>
        <v>0.25943396226415094</v>
      </c>
      <c r="R25" s="122">
        <f t="shared" si="5"/>
        <v>0.2429245283018868</v>
      </c>
      <c r="S25" s="116">
        <f t="shared" si="6"/>
        <v>0.01650943396226415</v>
      </c>
      <c r="T25" s="307">
        <v>17</v>
      </c>
      <c r="U25" s="308">
        <f t="shared" si="9"/>
        <v>0.020047169811320754</v>
      </c>
      <c r="V25" s="307">
        <v>149</v>
      </c>
      <c r="W25" s="345">
        <f t="shared" si="7"/>
        <v>0.17570754716981132</v>
      </c>
      <c r="X25" s="307">
        <v>25</v>
      </c>
      <c r="Y25" s="308">
        <f t="shared" si="8"/>
        <v>0.0294811320754717</v>
      </c>
      <c r="Z25" s="73">
        <v>261</v>
      </c>
      <c r="AA25" s="74">
        <v>555</v>
      </c>
      <c r="AB25" s="74">
        <v>32</v>
      </c>
      <c r="AC25" s="75">
        <f t="shared" si="10"/>
        <v>0</v>
      </c>
      <c r="AD25" s="352">
        <f t="shared" si="11"/>
        <v>0.30778301886792453</v>
      </c>
      <c r="AE25" s="92">
        <f t="shared" si="12"/>
        <v>0.6544811320754716</v>
      </c>
      <c r="AF25" s="92">
        <f t="shared" si="13"/>
        <v>0.03773584905660377</v>
      </c>
      <c r="AG25" s="284">
        <f t="shared" si="14"/>
        <v>0</v>
      </c>
      <c r="AH25" s="329" t="s">
        <v>186</v>
      </c>
      <c r="AI25" s="320">
        <v>24</v>
      </c>
    </row>
    <row r="26" spans="1:35" s="21" customFormat="1" ht="20.25" customHeight="1" thickBot="1">
      <c r="A26" s="19">
        <v>22</v>
      </c>
      <c r="B26" s="479"/>
      <c r="C26" s="296" t="s">
        <v>47</v>
      </c>
      <c r="D26" s="31">
        <v>1186</v>
      </c>
      <c r="E26" s="61">
        <v>1228</v>
      </c>
      <c r="F26" s="273">
        <f t="shared" si="0"/>
        <v>0.9657980456026058</v>
      </c>
      <c r="G26" s="34">
        <v>1022</v>
      </c>
      <c r="H26" s="33">
        <f t="shared" si="1"/>
        <v>164</v>
      </c>
      <c r="I26" s="364">
        <v>121</v>
      </c>
      <c r="J26" s="384">
        <v>34</v>
      </c>
      <c r="K26" s="384">
        <v>1</v>
      </c>
      <c r="L26" s="385">
        <v>8</v>
      </c>
      <c r="M26" s="411">
        <f t="shared" si="2"/>
        <v>0.13827993254637436</v>
      </c>
      <c r="N26" s="108">
        <f t="shared" si="3"/>
        <v>550</v>
      </c>
      <c r="O26" s="112">
        <v>478</v>
      </c>
      <c r="P26" s="103">
        <v>72</v>
      </c>
      <c r="Q26" s="358">
        <f t="shared" si="4"/>
        <v>0.463743676222597</v>
      </c>
      <c r="R26" s="124">
        <f t="shared" si="5"/>
        <v>0.403035413153457</v>
      </c>
      <c r="S26" s="118">
        <f t="shared" si="6"/>
        <v>0.06070826306913996</v>
      </c>
      <c r="T26" s="302">
        <v>6</v>
      </c>
      <c r="U26" s="304">
        <f t="shared" si="9"/>
        <v>0.00505902192242833</v>
      </c>
      <c r="V26" s="302">
        <v>42</v>
      </c>
      <c r="W26" s="343">
        <f t="shared" si="7"/>
        <v>0.03541315345699832</v>
      </c>
      <c r="X26" s="302">
        <v>0</v>
      </c>
      <c r="Y26" s="304">
        <f t="shared" si="8"/>
        <v>0</v>
      </c>
      <c r="Z26" s="73">
        <v>503</v>
      </c>
      <c r="AA26" s="74">
        <v>575</v>
      </c>
      <c r="AB26" s="74">
        <v>108</v>
      </c>
      <c r="AC26" s="75">
        <f t="shared" si="10"/>
        <v>0</v>
      </c>
      <c r="AD26" s="350">
        <f t="shared" si="11"/>
        <v>0.42411467116357504</v>
      </c>
      <c r="AE26" s="90">
        <f t="shared" si="12"/>
        <v>0.484822934232715</v>
      </c>
      <c r="AF26" s="90">
        <f t="shared" si="13"/>
        <v>0.09106239460370995</v>
      </c>
      <c r="AG26" s="284">
        <f t="shared" si="14"/>
        <v>0</v>
      </c>
      <c r="AH26" s="336" t="s">
        <v>185</v>
      </c>
      <c r="AI26" s="323">
        <v>42</v>
      </c>
    </row>
    <row r="27" spans="1:35" s="21" customFormat="1" ht="20.25" customHeight="1" thickBot="1">
      <c r="A27" s="19">
        <v>23</v>
      </c>
      <c r="B27" s="479"/>
      <c r="C27" s="296" t="s">
        <v>44</v>
      </c>
      <c r="D27" s="31">
        <v>1267</v>
      </c>
      <c r="E27" s="61">
        <v>1310</v>
      </c>
      <c r="F27" s="273">
        <f t="shared" si="0"/>
        <v>0.9671755725190839</v>
      </c>
      <c r="G27" s="34">
        <v>1179</v>
      </c>
      <c r="H27" s="33">
        <f t="shared" si="1"/>
        <v>88</v>
      </c>
      <c r="I27" s="364">
        <v>67</v>
      </c>
      <c r="J27" s="384">
        <v>19</v>
      </c>
      <c r="K27" s="384">
        <v>0</v>
      </c>
      <c r="L27" s="385">
        <v>2</v>
      </c>
      <c r="M27" s="411">
        <f t="shared" si="2"/>
        <v>0.06945540647198106</v>
      </c>
      <c r="N27" s="108">
        <f t="shared" si="3"/>
        <v>262</v>
      </c>
      <c r="O27" s="112">
        <v>215</v>
      </c>
      <c r="P27" s="103">
        <v>47</v>
      </c>
      <c r="Q27" s="358">
        <f t="shared" si="4"/>
        <v>0.2067876874506709</v>
      </c>
      <c r="R27" s="124">
        <f t="shared" si="5"/>
        <v>0.1696921862667719</v>
      </c>
      <c r="S27" s="118">
        <f t="shared" si="6"/>
        <v>0.037095501183898975</v>
      </c>
      <c r="T27" s="302">
        <v>0</v>
      </c>
      <c r="U27" s="304">
        <f t="shared" si="9"/>
        <v>0</v>
      </c>
      <c r="V27" s="302">
        <v>118</v>
      </c>
      <c r="W27" s="343">
        <f t="shared" si="7"/>
        <v>0.0931333859510655</v>
      </c>
      <c r="X27" s="302">
        <v>7</v>
      </c>
      <c r="Y27" s="304">
        <f t="shared" si="8"/>
        <v>0.0055248618784530384</v>
      </c>
      <c r="Z27" s="73">
        <v>826</v>
      </c>
      <c r="AA27" s="74">
        <v>420</v>
      </c>
      <c r="AB27" s="74">
        <v>21</v>
      </c>
      <c r="AC27" s="75">
        <f t="shared" si="10"/>
        <v>0</v>
      </c>
      <c r="AD27" s="350">
        <f t="shared" si="11"/>
        <v>0.6519337016574586</v>
      </c>
      <c r="AE27" s="90">
        <f t="shared" si="12"/>
        <v>0.3314917127071823</v>
      </c>
      <c r="AF27" s="90">
        <f t="shared" si="13"/>
        <v>0.016574585635359115</v>
      </c>
      <c r="AG27" s="284">
        <f t="shared" si="14"/>
        <v>0</v>
      </c>
      <c r="AH27" s="336" t="s">
        <v>185</v>
      </c>
      <c r="AI27" s="323">
        <v>36</v>
      </c>
    </row>
    <row r="28" spans="1:35" s="21" customFormat="1" ht="20.25" customHeight="1" thickBot="1">
      <c r="A28" s="19">
        <v>24</v>
      </c>
      <c r="B28" s="479"/>
      <c r="C28" s="296" t="s">
        <v>42</v>
      </c>
      <c r="D28" s="31">
        <v>361</v>
      </c>
      <c r="E28" s="61">
        <v>400</v>
      </c>
      <c r="F28" s="273">
        <f t="shared" si="0"/>
        <v>0.9025</v>
      </c>
      <c r="G28" s="34">
        <v>296</v>
      </c>
      <c r="H28" s="33">
        <f t="shared" si="1"/>
        <v>65</v>
      </c>
      <c r="I28" s="364">
        <v>49</v>
      </c>
      <c r="J28" s="384">
        <v>11</v>
      </c>
      <c r="K28" s="384">
        <v>0</v>
      </c>
      <c r="L28" s="385">
        <v>5</v>
      </c>
      <c r="M28" s="411">
        <f t="shared" si="2"/>
        <v>0.18005540166204986</v>
      </c>
      <c r="N28" s="108">
        <f t="shared" si="3"/>
        <v>186</v>
      </c>
      <c r="O28" s="112">
        <v>149</v>
      </c>
      <c r="P28" s="103">
        <v>37</v>
      </c>
      <c r="Q28" s="358">
        <f t="shared" si="4"/>
        <v>0.5152354570637119</v>
      </c>
      <c r="R28" s="124">
        <f t="shared" si="5"/>
        <v>0.41274238227146814</v>
      </c>
      <c r="S28" s="118">
        <f t="shared" si="6"/>
        <v>0.10249307479224377</v>
      </c>
      <c r="T28" s="302">
        <v>3</v>
      </c>
      <c r="U28" s="304">
        <f t="shared" si="9"/>
        <v>0.008310249307479225</v>
      </c>
      <c r="V28" s="302">
        <v>46</v>
      </c>
      <c r="W28" s="343">
        <f t="shared" si="7"/>
        <v>0.12742382271468145</v>
      </c>
      <c r="X28" s="302">
        <v>32</v>
      </c>
      <c r="Y28" s="304">
        <f t="shared" si="8"/>
        <v>0.0886426592797784</v>
      </c>
      <c r="Z28" s="73">
        <v>71</v>
      </c>
      <c r="AA28" s="74">
        <v>248</v>
      </c>
      <c r="AB28" s="74">
        <v>42</v>
      </c>
      <c r="AC28" s="75">
        <f t="shared" si="10"/>
        <v>0</v>
      </c>
      <c r="AD28" s="350">
        <f t="shared" si="11"/>
        <v>0.19667590027700832</v>
      </c>
      <c r="AE28" s="90">
        <f t="shared" si="12"/>
        <v>0.6869806094182825</v>
      </c>
      <c r="AF28" s="90">
        <f t="shared" si="13"/>
        <v>0.11634349030470914</v>
      </c>
      <c r="AG28" s="284">
        <f t="shared" si="14"/>
        <v>0</v>
      </c>
      <c r="AH28" s="336" t="s">
        <v>185</v>
      </c>
      <c r="AI28" s="323">
        <v>12</v>
      </c>
    </row>
    <row r="29" spans="1:35" s="21" customFormat="1" ht="20.25" customHeight="1" thickBot="1">
      <c r="A29" s="19">
        <v>25</v>
      </c>
      <c r="B29" s="479"/>
      <c r="C29" s="296" t="s">
        <v>41</v>
      </c>
      <c r="D29" s="31">
        <v>306</v>
      </c>
      <c r="E29" s="61">
        <v>317</v>
      </c>
      <c r="F29" s="273">
        <f t="shared" si="0"/>
        <v>0.9652996845425867</v>
      </c>
      <c r="G29" s="34">
        <v>271</v>
      </c>
      <c r="H29" s="33">
        <f t="shared" si="1"/>
        <v>35</v>
      </c>
      <c r="I29" s="364">
        <v>27</v>
      </c>
      <c r="J29" s="384">
        <v>5</v>
      </c>
      <c r="K29" s="384">
        <v>1</v>
      </c>
      <c r="L29" s="385">
        <v>2</v>
      </c>
      <c r="M29" s="411">
        <f t="shared" si="2"/>
        <v>0.11437908496732026</v>
      </c>
      <c r="N29" s="108">
        <f t="shared" si="3"/>
        <v>110</v>
      </c>
      <c r="O29" s="112">
        <v>103</v>
      </c>
      <c r="P29" s="103">
        <v>7</v>
      </c>
      <c r="Q29" s="358">
        <f t="shared" si="4"/>
        <v>0.35947712418300654</v>
      </c>
      <c r="R29" s="124">
        <f t="shared" si="5"/>
        <v>0.3366013071895425</v>
      </c>
      <c r="S29" s="118">
        <f t="shared" si="6"/>
        <v>0.02287581699346405</v>
      </c>
      <c r="T29" s="302">
        <v>1</v>
      </c>
      <c r="U29" s="304">
        <f t="shared" si="9"/>
        <v>0.0032679738562091504</v>
      </c>
      <c r="V29" s="302">
        <v>33</v>
      </c>
      <c r="W29" s="343">
        <f t="shared" si="7"/>
        <v>0.10784313725490197</v>
      </c>
      <c r="X29" s="302">
        <v>19</v>
      </c>
      <c r="Y29" s="304">
        <f t="shared" si="8"/>
        <v>0.06209150326797386</v>
      </c>
      <c r="Z29" s="73">
        <v>67</v>
      </c>
      <c r="AA29" s="74">
        <v>220</v>
      </c>
      <c r="AB29" s="74">
        <v>19</v>
      </c>
      <c r="AC29" s="75">
        <f t="shared" si="10"/>
        <v>0</v>
      </c>
      <c r="AD29" s="350">
        <f t="shared" si="11"/>
        <v>0.21895424836601307</v>
      </c>
      <c r="AE29" s="90">
        <f t="shared" si="12"/>
        <v>0.7189542483660131</v>
      </c>
      <c r="AF29" s="90">
        <f t="shared" si="13"/>
        <v>0.06209150326797386</v>
      </c>
      <c r="AG29" s="284">
        <f t="shared" si="14"/>
        <v>0</v>
      </c>
      <c r="AH29" s="336" t="s">
        <v>185</v>
      </c>
      <c r="AI29" s="323">
        <v>12</v>
      </c>
    </row>
    <row r="30" spans="1:35" s="21" customFormat="1" ht="20.25" customHeight="1" thickBot="1">
      <c r="A30" s="19">
        <v>26</v>
      </c>
      <c r="B30" s="479"/>
      <c r="C30" s="297" t="s">
        <v>40</v>
      </c>
      <c r="D30" s="32">
        <v>39</v>
      </c>
      <c r="E30" s="62">
        <v>40</v>
      </c>
      <c r="F30" s="274">
        <f t="shared" si="0"/>
        <v>0.975</v>
      </c>
      <c r="G30" s="43">
        <v>37</v>
      </c>
      <c r="H30" s="42">
        <f t="shared" si="1"/>
        <v>2</v>
      </c>
      <c r="I30" s="366">
        <v>0</v>
      </c>
      <c r="J30" s="386">
        <v>1</v>
      </c>
      <c r="K30" s="386">
        <v>0</v>
      </c>
      <c r="L30" s="387">
        <v>1</v>
      </c>
      <c r="M30" s="412">
        <f t="shared" si="2"/>
        <v>0.05128205128205128</v>
      </c>
      <c r="N30" s="109">
        <f t="shared" si="3"/>
        <v>9</v>
      </c>
      <c r="O30" s="113">
        <v>8</v>
      </c>
      <c r="P30" s="104">
        <v>1</v>
      </c>
      <c r="Q30" s="359">
        <f t="shared" si="4"/>
        <v>0.23076923076923078</v>
      </c>
      <c r="R30" s="125">
        <f t="shared" si="5"/>
        <v>0.20512820512820512</v>
      </c>
      <c r="S30" s="119">
        <f t="shared" si="6"/>
        <v>0.02564102564102564</v>
      </c>
      <c r="T30" s="305">
        <v>0</v>
      </c>
      <c r="U30" s="306">
        <f t="shared" si="9"/>
        <v>0</v>
      </c>
      <c r="V30" s="305">
        <v>0</v>
      </c>
      <c r="W30" s="344">
        <f t="shared" si="7"/>
        <v>0</v>
      </c>
      <c r="X30" s="305">
        <v>1</v>
      </c>
      <c r="Y30" s="306">
        <f t="shared" si="8"/>
        <v>0.02564102564102564</v>
      </c>
      <c r="Z30" s="76">
        <v>6</v>
      </c>
      <c r="AA30" s="77">
        <v>33</v>
      </c>
      <c r="AB30" s="77">
        <v>0</v>
      </c>
      <c r="AC30" s="78">
        <f t="shared" si="10"/>
        <v>0</v>
      </c>
      <c r="AD30" s="351">
        <f t="shared" si="11"/>
        <v>0.15384615384615385</v>
      </c>
      <c r="AE30" s="91">
        <f t="shared" si="12"/>
        <v>0.8461538461538461</v>
      </c>
      <c r="AF30" s="91">
        <f t="shared" si="13"/>
        <v>0</v>
      </c>
      <c r="AG30" s="285">
        <f t="shared" si="14"/>
        <v>0</v>
      </c>
      <c r="AH30" s="330" t="s">
        <v>184</v>
      </c>
      <c r="AI30" s="321">
        <v>6</v>
      </c>
    </row>
    <row r="31" spans="1:35" s="21" customFormat="1" ht="20.25" customHeight="1" thickBot="1">
      <c r="A31" s="19">
        <v>27</v>
      </c>
      <c r="B31" s="479" t="s">
        <v>79</v>
      </c>
      <c r="C31" s="295" t="s">
        <v>2</v>
      </c>
      <c r="D31" s="38">
        <v>1549</v>
      </c>
      <c r="E31" s="60">
        <v>1567</v>
      </c>
      <c r="F31" s="272">
        <f t="shared" si="0"/>
        <v>0.98851308232291</v>
      </c>
      <c r="G31" s="40">
        <v>1342</v>
      </c>
      <c r="H31" s="39">
        <f t="shared" si="1"/>
        <v>207</v>
      </c>
      <c r="I31" s="368">
        <v>152</v>
      </c>
      <c r="J31" s="388">
        <v>48</v>
      </c>
      <c r="K31" s="388">
        <v>0</v>
      </c>
      <c r="L31" s="389">
        <v>7</v>
      </c>
      <c r="M31" s="410">
        <f t="shared" si="2"/>
        <v>0.13363460296965785</v>
      </c>
      <c r="N31" s="107">
        <f t="shared" si="3"/>
        <v>676</v>
      </c>
      <c r="O31" s="111">
        <v>615</v>
      </c>
      <c r="P31" s="102">
        <v>61</v>
      </c>
      <c r="Q31" s="356">
        <f t="shared" si="4"/>
        <v>0.4364105874757908</v>
      </c>
      <c r="R31" s="122">
        <f t="shared" si="5"/>
        <v>0.39703034215622984</v>
      </c>
      <c r="S31" s="116">
        <f t="shared" si="6"/>
        <v>0.039380245319561004</v>
      </c>
      <c r="T31" s="307">
        <v>3</v>
      </c>
      <c r="U31" s="308">
        <f t="shared" si="9"/>
        <v>0.001936733376371853</v>
      </c>
      <c r="V31" s="307">
        <v>221</v>
      </c>
      <c r="W31" s="345">
        <f t="shared" si="7"/>
        <v>0.14267269205939315</v>
      </c>
      <c r="X31" s="307">
        <v>197</v>
      </c>
      <c r="Y31" s="308">
        <f t="shared" si="8"/>
        <v>0.12717882504841835</v>
      </c>
      <c r="Z31" s="79">
        <v>255</v>
      </c>
      <c r="AA31" s="80">
        <v>1252</v>
      </c>
      <c r="AB31" s="80">
        <v>42</v>
      </c>
      <c r="AC31" s="81">
        <f t="shared" si="10"/>
        <v>0</v>
      </c>
      <c r="AD31" s="349">
        <f t="shared" si="11"/>
        <v>0.1646223369916075</v>
      </c>
      <c r="AE31" s="89">
        <f t="shared" si="12"/>
        <v>0.8082633957391866</v>
      </c>
      <c r="AF31" s="89">
        <f t="shared" si="13"/>
        <v>0.02711426726920594</v>
      </c>
      <c r="AG31" s="286">
        <f t="shared" si="14"/>
        <v>0</v>
      </c>
      <c r="AH31" s="337" t="s">
        <v>185</v>
      </c>
      <c r="AI31" s="317">
        <v>52</v>
      </c>
    </row>
    <row r="32" spans="1:35" s="21" customFormat="1" ht="20.25" customHeight="1" thickBot="1">
      <c r="A32" s="19">
        <v>28</v>
      </c>
      <c r="B32" s="479"/>
      <c r="C32" s="296" t="s">
        <v>3</v>
      </c>
      <c r="D32" s="31">
        <v>1109</v>
      </c>
      <c r="E32" s="61">
        <v>1123</v>
      </c>
      <c r="F32" s="273">
        <f t="shared" si="0"/>
        <v>0.98753339269813</v>
      </c>
      <c r="G32" s="34">
        <v>928</v>
      </c>
      <c r="H32" s="33">
        <f t="shared" si="1"/>
        <v>181</v>
      </c>
      <c r="I32" s="364">
        <v>139</v>
      </c>
      <c r="J32" s="384">
        <v>33</v>
      </c>
      <c r="K32" s="384">
        <v>0</v>
      </c>
      <c r="L32" s="385">
        <v>9</v>
      </c>
      <c r="M32" s="411">
        <f t="shared" si="2"/>
        <v>0.16321009918845808</v>
      </c>
      <c r="N32" s="108">
        <f t="shared" si="3"/>
        <v>579</v>
      </c>
      <c r="O32" s="112">
        <v>536</v>
      </c>
      <c r="P32" s="103">
        <v>43</v>
      </c>
      <c r="Q32" s="358">
        <f t="shared" si="4"/>
        <v>0.5220919747520288</v>
      </c>
      <c r="R32" s="124">
        <f t="shared" si="5"/>
        <v>0.4833183047790803</v>
      </c>
      <c r="S32" s="118">
        <f t="shared" si="6"/>
        <v>0.0387736699729486</v>
      </c>
      <c r="T32" s="302">
        <v>0</v>
      </c>
      <c r="U32" s="304">
        <f t="shared" si="9"/>
        <v>0</v>
      </c>
      <c r="V32" s="302">
        <v>78</v>
      </c>
      <c r="W32" s="343">
        <f t="shared" si="7"/>
        <v>0.0703336339044184</v>
      </c>
      <c r="X32" s="302">
        <v>13</v>
      </c>
      <c r="Y32" s="304">
        <f t="shared" si="8"/>
        <v>0.011722272317403066</v>
      </c>
      <c r="Z32" s="73">
        <v>521</v>
      </c>
      <c r="AA32" s="74">
        <v>529</v>
      </c>
      <c r="AB32" s="74">
        <v>59</v>
      </c>
      <c r="AC32" s="75">
        <f t="shared" si="10"/>
        <v>0</v>
      </c>
      <c r="AD32" s="350">
        <f t="shared" si="11"/>
        <v>0.4697926059513075</v>
      </c>
      <c r="AE32" s="90">
        <f t="shared" si="12"/>
        <v>0.4770063119927863</v>
      </c>
      <c r="AF32" s="90">
        <f t="shared" si="13"/>
        <v>0.05320108205590622</v>
      </c>
      <c r="AG32" s="284">
        <f t="shared" si="14"/>
        <v>0</v>
      </c>
      <c r="AH32" s="327" t="s">
        <v>186</v>
      </c>
      <c r="AI32" s="318">
        <v>36</v>
      </c>
    </row>
    <row r="33" spans="1:35" s="21" customFormat="1" ht="20.25" customHeight="1" thickBot="1">
      <c r="A33" s="19">
        <v>29</v>
      </c>
      <c r="B33" s="479"/>
      <c r="C33" s="296" t="s">
        <v>4</v>
      </c>
      <c r="D33" s="31">
        <v>823</v>
      </c>
      <c r="E33" s="61">
        <v>869</v>
      </c>
      <c r="F33" s="273">
        <f t="shared" si="0"/>
        <v>0.9470655926352128</v>
      </c>
      <c r="G33" s="34">
        <v>749</v>
      </c>
      <c r="H33" s="33">
        <f t="shared" si="1"/>
        <v>74</v>
      </c>
      <c r="I33" s="364">
        <v>61</v>
      </c>
      <c r="J33" s="384">
        <v>12</v>
      </c>
      <c r="K33" s="384">
        <v>0</v>
      </c>
      <c r="L33" s="385">
        <v>1</v>
      </c>
      <c r="M33" s="411">
        <f t="shared" si="2"/>
        <v>0.0899149453219927</v>
      </c>
      <c r="N33" s="108">
        <f t="shared" si="3"/>
        <v>190</v>
      </c>
      <c r="O33" s="112">
        <v>159</v>
      </c>
      <c r="P33" s="103">
        <v>31</v>
      </c>
      <c r="Q33" s="358">
        <f t="shared" si="4"/>
        <v>0.23086269744835966</v>
      </c>
      <c r="R33" s="124">
        <f t="shared" si="5"/>
        <v>0.19319562575941676</v>
      </c>
      <c r="S33" s="118">
        <f t="shared" si="6"/>
        <v>0.03766707168894289</v>
      </c>
      <c r="T33" s="302">
        <v>0</v>
      </c>
      <c r="U33" s="304">
        <f t="shared" si="9"/>
        <v>0</v>
      </c>
      <c r="V33" s="302">
        <v>122</v>
      </c>
      <c r="W33" s="343">
        <f t="shared" si="7"/>
        <v>0.14823815309842042</v>
      </c>
      <c r="X33" s="302">
        <v>118</v>
      </c>
      <c r="Y33" s="304">
        <f t="shared" si="8"/>
        <v>0.1433778857837181</v>
      </c>
      <c r="Z33" s="73">
        <v>0</v>
      </c>
      <c r="AA33" s="74">
        <v>817</v>
      </c>
      <c r="AB33" s="74">
        <v>6</v>
      </c>
      <c r="AC33" s="75">
        <f t="shared" si="10"/>
        <v>0</v>
      </c>
      <c r="AD33" s="350">
        <f t="shared" si="11"/>
        <v>0</v>
      </c>
      <c r="AE33" s="90">
        <f t="shared" si="12"/>
        <v>0.9927095990279465</v>
      </c>
      <c r="AF33" s="90">
        <f t="shared" si="13"/>
        <v>0.007290400972053463</v>
      </c>
      <c r="AG33" s="284">
        <f t="shared" si="14"/>
        <v>0</v>
      </c>
      <c r="AH33" s="327" t="s">
        <v>185</v>
      </c>
      <c r="AI33" s="318">
        <v>24</v>
      </c>
    </row>
    <row r="34" spans="1:35" s="21" customFormat="1" ht="20.25" customHeight="1" thickBot="1">
      <c r="A34" s="19">
        <v>30</v>
      </c>
      <c r="B34" s="479"/>
      <c r="C34" s="296" t="s">
        <v>5</v>
      </c>
      <c r="D34" s="31">
        <v>506</v>
      </c>
      <c r="E34" s="61">
        <v>521</v>
      </c>
      <c r="F34" s="273">
        <f t="shared" si="0"/>
        <v>0.9712092130518234</v>
      </c>
      <c r="G34" s="34">
        <v>428</v>
      </c>
      <c r="H34" s="33">
        <f t="shared" si="1"/>
        <v>78</v>
      </c>
      <c r="I34" s="364">
        <v>52</v>
      </c>
      <c r="J34" s="384">
        <v>22</v>
      </c>
      <c r="K34" s="384">
        <v>0</v>
      </c>
      <c r="L34" s="385">
        <v>4</v>
      </c>
      <c r="M34" s="411">
        <f t="shared" si="2"/>
        <v>0.1541501976284585</v>
      </c>
      <c r="N34" s="108">
        <f t="shared" si="3"/>
        <v>288</v>
      </c>
      <c r="O34" s="112">
        <v>269</v>
      </c>
      <c r="P34" s="103">
        <v>19</v>
      </c>
      <c r="Q34" s="358">
        <f t="shared" si="4"/>
        <v>0.5691699604743083</v>
      </c>
      <c r="R34" s="124">
        <f t="shared" si="5"/>
        <v>0.5316205533596838</v>
      </c>
      <c r="S34" s="118">
        <f t="shared" si="6"/>
        <v>0.037549407114624504</v>
      </c>
      <c r="T34" s="302">
        <v>2</v>
      </c>
      <c r="U34" s="304">
        <f t="shared" si="9"/>
        <v>0.003952569169960474</v>
      </c>
      <c r="V34" s="302">
        <v>50</v>
      </c>
      <c r="W34" s="343">
        <f t="shared" si="7"/>
        <v>0.09881422924901186</v>
      </c>
      <c r="X34" s="302">
        <v>0</v>
      </c>
      <c r="Y34" s="304">
        <f t="shared" si="8"/>
        <v>0</v>
      </c>
      <c r="Z34" s="73">
        <v>254</v>
      </c>
      <c r="AA34" s="74">
        <v>245</v>
      </c>
      <c r="AB34" s="74">
        <v>7</v>
      </c>
      <c r="AC34" s="75">
        <f t="shared" si="10"/>
        <v>0</v>
      </c>
      <c r="AD34" s="350">
        <f t="shared" si="11"/>
        <v>0.5019762845849802</v>
      </c>
      <c r="AE34" s="90">
        <f t="shared" si="12"/>
        <v>0.4841897233201581</v>
      </c>
      <c r="AF34" s="90">
        <f t="shared" si="13"/>
        <v>0.01383399209486166</v>
      </c>
      <c r="AG34" s="284">
        <f t="shared" si="14"/>
        <v>0</v>
      </c>
      <c r="AH34" s="327" t="s">
        <v>189</v>
      </c>
      <c r="AI34" s="318">
        <v>12</v>
      </c>
    </row>
    <row r="35" spans="1:35" s="21" customFormat="1" ht="20.25" customHeight="1" thickBot="1">
      <c r="A35" s="19">
        <v>31</v>
      </c>
      <c r="B35" s="479"/>
      <c r="C35" s="299" t="s">
        <v>1</v>
      </c>
      <c r="D35" s="31">
        <v>297</v>
      </c>
      <c r="E35" s="61">
        <v>304</v>
      </c>
      <c r="F35" s="278">
        <f t="shared" si="0"/>
        <v>0.9769736842105263</v>
      </c>
      <c r="G35" s="34">
        <v>254</v>
      </c>
      <c r="H35" s="33">
        <f t="shared" si="1"/>
        <v>43</v>
      </c>
      <c r="I35" s="364">
        <v>25</v>
      </c>
      <c r="J35" s="384">
        <v>16</v>
      </c>
      <c r="K35" s="384">
        <v>1</v>
      </c>
      <c r="L35" s="385">
        <v>1</v>
      </c>
      <c r="M35" s="411">
        <f t="shared" si="2"/>
        <v>0.1447811447811448</v>
      </c>
      <c r="N35" s="108">
        <f t="shared" si="3"/>
        <v>166</v>
      </c>
      <c r="O35" s="112">
        <v>150</v>
      </c>
      <c r="P35" s="103">
        <v>16</v>
      </c>
      <c r="Q35" s="358">
        <f t="shared" si="4"/>
        <v>0.5589225589225589</v>
      </c>
      <c r="R35" s="124">
        <f t="shared" si="5"/>
        <v>0.5050505050505051</v>
      </c>
      <c r="S35" s="118">
        <f t="shared" si="6"/>
        <v>0.05387205387205387</v>
      </c>
      <c r="T35" s="302">
        <v>1</v>
      </c>
      <c r="U35" s="304">
        <f t="shared" si="9"/>
        <v>0.003367003367003367</v>
      </c>
      <c r="V35" s="302">
        <v>21</v>
      </c>
      <c r="W35" s="343">
        <f t="shared" si="7"/>
        <v>0.0707070707070707</v>
      </c>
      <c r="X35" s="302">
        <v>15</v>
      </c>
      <c r="Y35" s="304">
        <f t="shared" si="8"/>
        <v>0.050505050505050504</v>
      </c>
      <c r="Z35" s="73">
        <v>22</v>
      </c>
      <c r="AA35" s="74">
        <v>259</v>
      </c>
      <c r="AB35" s="74">
        <v>16</v>
      </c>
      <c r="AC35" s="75">
        <f t="shared" si="10"/>
        <v>0</v>
      </c>
      <c r="AD35" s="350">
        <f t="shared" si="11"/>
        <v>0.07407407407407407</v>
      </c>
      <c r="AE35" s="90">
        <f t="shared" si="12"/>
        <v>0.8720538720538721</v>
      </c>
      <c r="AF35" s="90">
        <f t="shared" si="13"/>
        <v>0.05387205387205387</v>
      </c>
      <c r="AG35" s="284">
        <f t="shared" si="14"/>
        <v>0</v>
      </c>
      <c r="AH35" s="338" t="s">
        <v>185</v>
      </c>
      <c r="AI35" s="324">
        <v>18</v>
      </c>
    </row>
    <row r="36" spans="1:35" s="21" customFormat="1" ht="20.25" customHeight="1" thickBot="1">
      <c r="A36" s="19">
        <v>32</v>
      </c>
      <c r="B36" s="479"/>
      <c r="C36" s="296" t="s">
        <v>15</v>
      </c>
      <c r="D36" s="31">
        <v>441</v>
      </c>
      <c r="E36" s="61">
        <v>441</v>
      </c>
      <c r="F36" s="273">
        <f t="shared" si="0"/>
        <v>1</v>
      </c>
      <c r="G36" s="34">
        <v>380</v>
      </c>
      <c r="H36" s="33">
        <f t="shared" si="1"/>
        <v>61</v>
      </c>
      <c r="I36" s="364">
        <v>40</v>
      </c>
      <c r="J36" s="384">
        <v>20</v>
      </c>
      <c r="K36" s="384">
        <v>0</v>
      </c>
      <c r="L36" s="385">
        <v>1</v>
      </c>
      <c r="M36" s="411">
        <f t="shared" si="2"/>
        <v>0.1383219954648526</v>
      </c>
      <c r="N36" s="108">
        <f t="shared" si="3"/>
        <v>187</v>
      </c>
      <c r="O36" s="112">
        <v>173</v>
      </c>
      <c r="P36" s="103">
        <v>14</v>
      </c>
      <c r="Q36" s="358">
        <f t="shared" si="4"/>
        <v>0.42403628117913833</v>
      </c>
      <c r="R36" s="124">
        <f t="shared" si="5"/>
        <v>0.3922902494331066</v>
      </c>
      <c r="S36" s="118">
        <f t="shared" si="6"/>
        <v>0.031746031746031744</v>
      </c>
      <c r="T36" s="302">
        <v>1</v>
      </c>
      <c r="U36" s="304">
        <f t="shared" si="9"/>
        <v>0.0022675736961451248</v>
      </c>
      <c r="V36" s="302">
        <v>58</v>
      </c>
      <c r="W36" s="343">
        <f t="shared" si="7"/>
        <v>0.13151927437641722</v>
      </c>
      <c r="X36" s="302">
        <v>19</v>
      </c>
      <c r="Y36" s="304">
        <f t="shared" si="8"/>
        <v>0.04308390022675737</v>
      </c>
      <c r="Z36" s="73">
        <v>98</v>
      </c>
      <c r="AA36" s="74">
        <v>315</v>
      </c>
      <c r="AB36" s="74">
        <v>28</v>
      </c>
      <c r="AC36" s="75">
        <f t="shared" si="10"/>
        <v>0</v>
      </c>
      <c r="AD36" s="350">
        <f t="shared" si="11"/>
        <v>0.2222222222222222</v>
      </c>
      <c r="AE36" s="90">
        <f t="shared" si="12"/>
        <v>0.7142857142857143</v>
      </c>
      <c r="AF36" s="90">
        <f t="shared" si="13"/>
        <v>0.06349206349206349</v>
      </c>
      <c r="AG36" s="284">
        <f t="shared" si="14"/>
        <v>0</v>
      </c>
      <c r="AH36" s="327" t="s">
        <v>185</v>
      </c>
      <c r="AI36" s="318">
        <v>18</v>
      </c>
    </row>
    <row r="37" spans="1:35" s="21" customFormat="1" ht="20.25" customHeight="1" thickBot="1">
      <c r="A37" s="19">
        <v>33</v>
      </c>
      <c r="B37" s="479"/>
      <c r="C37" s="297" t="s">
        <v>6</v>
      </c>
      <c r="D37" s="32">
        <v>147</v>
      </c>
      <c r="E37" s="62">
        <v>150</v>
      </c>
      <c r="F37" s="274">
        <f t="shared" si="0"/>
        <v>0.98</v>
      </c>
      <c r="G37" s="43">
        <v>129</v>
      </c>
      <c r="H37" s="42">
        <f t="shared" si="1"/>
        <v>18</v>
      </c>
      <c r="I37" s="366">
        <v>14</v>
      </c>
      <c r="J37" s="386">
        <v>3</v>
      </c>
      <c r="K37" s="386">
        <v>1</v>
      </c>
      <c r="L37" s="387">
        <v>0</v>
      </c>
      <c r="M37" s="412">
        <f t="shared" si="2"/>
        <v>0.12244897959183673</v>
      </c>
      <c r="N37" s="109">
        <f t="shared" si="3"/>
        <v>47</v>
      </c>
      <c r="O37" s="113">
        <v>45</v>
      </c>
      <c r="P37" s="104">
        <v>2</v>
      </c>
      <c r="Q37" s="359">
        <f t="shared" si="4"/>
        <v>0.3197278911564626</v>
      </c>
      <c r="R37" s="125">
        <f t="shared" si="5"/>
        <v>0.30612244897959184</v>
      </c>
      <c r="S37" s="119">
        <f t="shared" si="6"/>
        <v>0.013605442176870748</v>
      </c>
      <c r="T37" s="305">
        <v>0</v>
      </c>
      <c r="U37" s="306">
        <f t="shared" si="9"/>
        <v>0</v>
      </c>
      <c r="V37" s="305">
        <v>21</v>
      </c>
      <c r="W37" s="344">
        <f t="shared" si="7"/>
        <v>0.14285714285714285</v>
      </c>
      <c r="X37" s="305">
        <v>18</v>
      </c>
      <c r="Y37" s="306">
        <f t="shared" si="8"/>
        <v>0.12244897959183673</v>
      </c>
      <c r="Z37" s="76">
        <v>9</v>
      </c>
      <c r="AA37" s="77">
        <v>137</v>
      </c>
      <c r="AB37" s="77">
        <v>1</v>
      </c>
      <c r="AC37" s="78">
        <f t="shared" si="10"/>
        <v>0</v>
      </c>
      <c r="AD37" s="351">
        <f t="shared" si="11"/>
        <v>0.061224489795918366</v>
      </c>
      <c r="AE37" s="91">
        <f t="shared" si="12"/>
        <v>0.9319727891156463</v>
      </c>
      <c r="AF37" s="91">
        <f t="shared" si="13"/>
        <v>0.006802721088435374</v>
      </c>
      <c r="AG37" s="285">
        <f t="shared" si="14"/>
        <v>0</v>
      </c>
      <c r="AH37" s="328" t="s">
        <v>184</v>
      </c>
      <c r="AI37" s="319">
        <v>6</v>
      </c>
    </row>
    <row r="38" spans="2:35" s="21" customFormat="1" ht="9" customHeight="1" thickBot="1">
      <c r="B38" s="25"/>
      <c r="C38" s="26"/>
      <c r="D38" s="47"/>
      <c r="E38" s="47"/>
      <c r="F38" s="50"/>
      <c r="G38" s="47"/>
      <c r="H38" s="27"/>
      <c r="I38" s="27"/>
      <c r="J38" s="27"/>
      <c r="K38" s="27"/>
      <c r="L38" s="27"/>
      <c r="M38" s="236"/>
      <c r="N38" s="48"/>
      <c r="O38" s="48"/>
      <c r="P38" s="48"/>
      <c r="Q38" s="49"/>
      <c r="R38" s="49"/>
      <c r="S38" s="49"/>
      <c r="T38" s="71"/>
      <c r="U38" s="72"/>
      <c r="V38" s="71"/>
      <c r="W38" s="72"/>
      <c r="X38" s="71"/>
      <c r="Y38" s="72"/>
      <c r="Z38" s="71"/>
      <c r="AA38" s="71"/>
      <c r="AB38" s="71"/>
      <c r="AC38" s="99"/>
      <c r="AD38" s="72"/>
      <c r="AE38" s="72"/>
      <c r="AF38" s="72"/>
      <c r="AG38" s="72"/>
      <c r="AH38" s="26"/>
      <c r="AI38" s="26"/>
    </row>
    <row r="39" spans="1:35" s="21" customFormat="1" ht="20.25" customHeight="1" thickBot="1">
      <c r="A39" s="19">
        <v>34</v>
      </c>
      <c r="B39" s="501" t="s">
        <v>35</v>
      </c>
      <c r="C39" s="502"/>
      <c r="D39" s="38">
        <v>5628</v>
      </c>
      <c r="E39" s="60">
        <v>5967</v>
      </c>
      <c r="F39" s="279">
        <f>D39/E39</f>
        <v>0.9431875314228255</v>
      </c>
      <c r="G39" s="60">
        <v>4826</v>
      </c>
      <c r="H39" s="39">
        <f>SUM(I39:L39)</f>
        <v>802</v>
      </c>
      <c r="I39" s="368">
        <v>601</v>
      </c>
      <c r="J39" s="388">
        <v>167</v>
      </c>
      <c r="K39" s="388">
        <v>5</v>
      </c>
      <c r="L39" s="389">
        <v>29</v>
      </c>
      <c r="M39" s="410">
        <f>(H39/D39)</f>
        <v>0.14250177683013504</v>
      </c>
      <c r="N39" s="107">
        <f>SUM(O39:P39)</f>
        <v>2651</v>
      </c>
      <c r="O39" s="130">
        <v>2239</v>
      </c>
      <c r="P39" s="41">
        <v>412</v>
      </c>
      <c r="Q39" s="356">
        <f aca="true" t="shared" si="15" ref="Q39:S40">N39/$D39</f>
        <v>0.47103766879886283</v>
      </c>
      <c r="R39" s="122">
        <f t="shared" si="15"/>
        <v>0.39783226723525233</v>
      </c>
      <c r="S39" s="116">
        <f t="shared" si="15"/>
        <v>0.07320540156361052</v>
      </c>
      <c r="T39" s="307">
        <v>107</v>
      </c>
      <c r="U39" s="308">
        <f>T39/D39</f>
        <v>0.019012082444918265</v>
      </c>
      <c r="V39" s="307">
        <v>962</v>
      </c>
      <c r="W39" s="345">
        <f>V39/$D39</f>
        <v>0.17093105899076047</v>
      </c>
      <c r="X39" s="307">
        <v>149</v>
      </c>
      <c r="Y39" s="308">
        <f>X39/$D39</f>
        <v>0.026474769012082445</v>
      </c>
      <c r="Z39" s="290">
        <v>571</v>
      </c>
      <c r="AA39" s="291">
        <v>4660</v>
      </c>
      <c r="AB39" s="291">
        <v>395</v>
      </c>
      <c r="AC39" s="340">
        <f t="shared" si="10"/>
        <v>2</v>
      </c>
      <c r="AD39" s="349">
        <f aca="true" t="shared" si="16" ref="AD39:AF40">Z39/$D39</f>
        <v>0.10145700071073205</v>
      </c>
      <c r="AE39" s="89">
        <f t="shared" si="16"/>
        <v>0.828002842928216</v>
      </c>
      <c r="AF39" s="89">
        <f t="shared" si="16"/>
        <v>0.07018479033404407</v>
      </c>
      <c r="AG39" s="286">
        <f t="shared" si="14"/>
        <v>0.00035536602700781805</v>
      </c>
      <c r="AH39" s="337" t="s">
        <v>185</v>
      </c>
      <c r="AI39" s="317">
        <v>124</v>
      </c>
    </row>
    <row r="40" spans="1:35" s="21" customFormat="1" ht="20.25" customHeight="1" thickBot="1">
      <c r="A40" s="19">
        <v>35</v>
      </c>
      <c r="B40" s="503" t="s">
        <v>39</v>
      </c>
      <c r="C40" s="504"/>
      <c r="D40" s="32">
        <v>4821</v>
      </c>
      <c r="E40" s="62">
        <v>7348</v>
      </c>
      <c r="F40" s="280">
        <f>D40/E40</f>
        <v>0.6560968971148612</v>
      </c>
      <c r="G40" s="62">
        <v>4246</v>
      </c>
      <c r="H40" s="65">
        <f>SUM(I40:L40)</f>
        <v>575</v>
      </c>
      <c r="I40" s="395">
        <v>431</v>
      </c>
      <c r="J40" s="396">
        <v>127</v>
      </c>
      <c r="K40" s="396">
        <v>3</v>
      </c>
      <c r="L40" s="397">
        <v>14</v>
      </c>
      <c r="M40" s="412">
        <f>(H40/D40)</f>
        <v>0.11926986102468368</v>
      </c>
      <c r="N40" s="109">
        <f>SUM(O40:P40)</f>
        <v>1743</v>
      </c>
      <c r="O40" s="131">
        <v>1530</v>
      </c>
      <c r="P40" s="51">
        <v>213</v>
      </c>
      <c r="Q40" s="359">
        <f t="shared" si="15"/>
        <v>0.3615432482887368</v>
      </c>
      <c r="R40" s="125">
        <f t="shared" si="15"/>
        <v>0.31736154324828875</v>
      </c>
      <c r="S40" s="119">
        <f t="shared" si="15"/>
        <v>0.04418170504044804</v>
      </c>
      <c r="T40" s="311">
        <v>102</v>
      </c>
      <c r="U40" s="306">
        <f>T40/D40</f>
        <v>0.021157436216552583</v>
      </c>
      <c r="V40" s="311">
        <v>702</v>
      </c>
      <c r="W40" s="344">
        <f>V40/$D40</f>
        <v>0.14561294337274425</v>
      </c>
      <c r="X40" s="311">
        <v>4</v>
      </c>
      <c r="Y40" s="306">
        <f>X40/$D40</f>
        <v>0.0008297033810412777</v>
      </c>
      <c r="Z40" s="86">
        <v>1697</v>
      </c>
      <c r="AA40" s="87">
        <v>2818</v>
      </c>
      <c r="AB40" s="87">
        <v>285</v>
      </c>
      <c r="AC40" s="88">
        <f t="shared" si="10"/>
        <v>21</v>
      </c>
      <c r="AD40" s="351">
        <f t="shared" si="16"/>
        <v>0.3520016594067621</v>
      </c>
      <c r="AE40" s="91">
        <f t="shared" si="16"/>
        <v>0.5845260319435802</v>
      </c>
      <c r="AF40" s="91">
        <f t="shared" si="16"/>
        <v>0.05911636589919104</v>
      </c>
      <c r="AG40" s="287">
        <f t="shared" si="14"/>
        <v>0.0043559427504667085</v>
      </c>
      <c r="AH40" s="328" t="s">
        <v>185</v>
      </c>
      <c r="AI40" s="319">
        <v>215</v>
      </c>
    </row>
    <row r="41" spans="2:35" ht="8.25" customHeight="1" thickBot="1">
      <c r="B41" s="25"/>
      <c r="C41" s="26"/>
      <c r="D41" s="47"/>
      <c r="E41" s="47"/>
      <c r="F41" s="28"/>
      <c r="G41" s="47"/>
      <c r="H41" s="98"/>
      <c r="I41" s="98"/>
      <c r="J41" s="98"/>
      <c r="K41" s="98"/>
      <c r="L41" s="98"/>
      <c r="M41" s="236"/>
      <c r="N41" s="48"/>
      <c r="O41" s="48"/>
      <c r="P41" s="48"/>
      <c r="Q41" s="49"/>
      <c r="R41" s="49"/>
      <c r="S41" s="49"/>
      <c r="T41" s="71"/>
      <c r="U41" s="72"/>
      <c r="V41" s="71"/>
      <c r="W41" s="72"/>
      <c r="X41" s="71"/>
      <c r="Y41" s="72"/>
      <c r="Z41" s="71"/>
      <c r="AA41" s="71"/>
      <c r="AB41" s="71"/>
      <c r="AC41" s="99"/>
      <c r="AD41" s="72"/>
      <c r="AE41" s="72"/>
      <c r="AF41" s="72"/>
      <c r="AG41" s="72"/>
      <c r="AH41" s="26"/>
      <c r="AI41" s="26"/>
    </row>
    <row r="42" spans="2:35" ht="20.25" customHeight="1" thickBot="1">
      <c r="B42" s="505" t="s">
        <v>38</v>
      </c>
      <c r="C42" s="500"/>
      <c r="D42" s="44">
        <f>D52+D39+D40</f>
        <v>29028</v>
      </c>
      <c r="E42" s="63">
        <f aca="true" t="shared" si="17" ref="E42:L42">E52+E39+E40</f>
        <v>32551</v>
      </c>
      <c r="F42" s="281">
        <f>D42/E42</f>
        <v>0.8917698381002119</v>
      </c>
      <c r="G42" s="63">
        <f t="shared" si="17"/>
        <v>25185</v>
      </c>
      <c r="H42" s="66">
        <f t="shared" si="17"/>
        <v>3843</v>
      </c>
      <c r="I42" s="398">
        <f t="shared" si="17"/>
        <v>2824</v>
      </c>
      <c r="J42" s="399">
        <f t="shared" si="17"/>
        <v>843</v>
      </c>
      <c r="K42" s="399">
        <f t="shared" si="17"/>
        <v>28</v>
      </c>
      <c r="L42" s="400">
        <f t="shared" si="17"/>
        <v>148</v>
      </c>
      <c r="M42" s="415">
        <f>H42/D42</f>
        <v>0.13238941711451013</v>
      </c>
      <c r="N42" s="361">
        <f>N52+N39+N40</f>
        <v>12516</v>
      </c>
      <c r="O42" s="132">
        <f>O52+O39+O40</f>
        <v>10890</v>
      </c>
      <c r="P42" s="45">
        <f>P52+P39+P40</f>
        <v>1626</v>
      </c>
      <c r="Q42" s="360">
        <f>N42/$D42</f>
        <v>0.43116990491938817</v>
      </c>
      <c r="R42" s="127">
        <f>O42/$D42</f>
        <v>0.37515502273666806</v>
      </c>
      <c r="S42" s="121">
        <f>P42/$D42</f>
        <v>0.05601488218272013</v>
      </c>
      <c r="T42" s="312">
        <f>T52+T39+T40</f>
        <v>301</v>
      </c>
      <c r="U42" s="313">
        <f>T42/D42</f>
        <v>0.01036929860824032</v>
      </c>
      <c r="V42" s="312">
        <f>V52+V39+V40</f>
        <v>3630</v>
      </c>
      <c r="W42" s="347">
        <f>V42/$D42</f>
        <v>0.12505167424555602</v>
      </c>
      <c r="X42" s="312">
        <f>X52+X39+X40</f>
        <v>1023</v>
      </c>
      <c r="Y42" s="313">
        <f>X42/$D42</f>
        <v>0.03524183546920215</v>
      </c>
      <c r="Z42" s="86">
        <f>Z52+Z39+Z40</f>
        <v>8048</v>
      </c>
      <c r="AA42" s="87">
        <f>AA52+AA39+AA40</f>
        <v>19259</v>
      </c>
      <c r="AB42" s="87">
        <f>AB52+AB39+AB40</f>
        <v>1698</v>
      </c>
      <c r="AC42" s="88">
        <f t="shared" si="10"/>
        <v>23</v>
      </c>
      <c r="AD42" s="353">
        <f>Z42/$D42</f>
        <v>0.2772495521565385</v>
      </c>
      <c r="AE42" s="94">
        <f>AA42/$D42</f>
        <v>0.6634628634421937</v>
      </c>
      <c r="AF42" s="94">
        <f>AB42/$D42</f>
        <v>0.058495245969408846</v>
      </c>
      <c r="AG42" s="288">
        <f t="shared" si="14"/>
        <v>0.0007923384318588949</v>
      </c>
      <c r="AH42" s="339" t="s">
        <v>190</v>
      </c>
      <c r="AI42" s="325">
        <f>AI52+AI39+AI40</f>
        <v>901</v>
      </c>
    </row>
    <row r="43" spans="2:35" ht="6.75" customHeight="1">
      <c r="B43" s="25"/>
      <c r="C43" s="29"/>
      <c r="D43" s="47"/>
      <c r="E43" s="47"/>
      <c r="F43" s="46"/>
      <c r="G43" s="47"/>
      <c r="H43" s="98"/>
      <c r="I43" s="98"/>
      <c r="J43" s="98"/>
      <c r="K43" s="98"/>
      <c r="L43" s="98"/>
      <c r="M43" s="236"/>
      <c r="N43" s="48"/>
      <c r="O43" s="48"/>
      <c r="P43" s="48"/>
      <c r="Q43" s="49"/>
      <c r="R43" s="49"/>
      <c r="S43" s="49"/>
      <c r="T43" s="99"/>
      <c r="U43" s="72"/>
      <c r="V43" s="99"/>
      <c r="W43" s="72"/>
      <c r="X43" s="99"/>
      <c r="Y43" s="72"/>
      <c r="Z43" s="99"/>
      <c r="AA43" s="99"/>
      <c r="AB43" s="292"/>
      <c r="AC43" s="292"/>
      <c r="AD43" s="293"/>
      <c r="AE43" s="72"/>
      <c r="AF43" s="72"/>
      <c r="AG43" s="72"/>
      <c r="AH43" s="26"/>
      <c r="AI43" s="26"/>
    </row>
    <row r="44" spans="2:35" ht="20.25" customHeight="1" thickBot="1">
      <c r="B44" s="100" t="s">
        <v>124</v>
      </c>
      <c r="C44" s="25"/>
      <c r="D44" s="47"/>
      <c r="E44" s="47"/>
      <c r="F44" s="46"/>
      <c r="G44" s="47"/>
      <c r="H44" s="27"/>
      <c r="I44" s="27"/>
      <c r="J44" s="27"/>
      <c r="K44" s="27"/>
      <c r="L44" s="27"/>
      <c r="M44" s="236"/>
      <c r="N44" s="48"/>
      <c r="O44" s="48"/>
      <c r="P44" s="48"/>
      <c r="Q44" s="49"/>
      <c r="R44" s="49"/>
      <c r="S44" s="49"/>
      <c r="T44" s="71"/>
      <c r="U44" s="72"/>
      <c r="V44" s="71"/>
      <c r="W44" s="72"/>
      <c r="X44" s="71"/>
      <c r="Y44" s="72"/>
      <c r="Z44" s="71"/>
      <c r="AA44" s="71"/>
      <c r="AB44" s="71"/>
      <c r="AC44" s="99">
        <f t="shared" si="10"/>
        <v>0</v>
      </c>
      <c r="AD44" s="72"/>
      <c r="AE44" s="72"/>
      <c r="AF44" s="72"/>
      <c r="AG44" s="72"/>
      <c r="AH44" s="26"/>
      <c r="AI44" s="26"/>
    </row>
    <row r="45" spans="2:35" ht="20.25" customHeight="1">
      <c r="B45" s="493" t="s">
        <v>169</v>
      </c>
      <c r="C45" s="494"/>
      <c r="D45" s="54">
        <f>SUM(D5:D10)</f>
        <v>359</v>
      </c>
      <c r="E45" s="60">
        <f aca="true" t="shared" si="18" ref="E45:L45">SUM(E5:E10)</f>
        <v>369</v>
      </c>
      <c r="F45" s="279">
        <f aca="true" t="shared" si="19" ref="F45:F52">(D45/E45)</f>
        <v>0.9728997289972899</v>
      </c>
      <c r="G45" s="60">
        <f t="shared" si="18"/>
        <v>300</v>
      </c>
      <c r="H45" s="39">
        <f t="shared" si="18"/>
        <v>59</v>
      </c>
      <c r="I45" s="368">
        <f t="shared" si="18"/>
        <v>32</v>
      </c>
      <c r="J45" s="388">
        <f t="shared" si="18"/>
        <v>15</v>
      </c>
      <c r="K45" s="388">
        <f t="shared" si="18"/>
        <v>4</v>
      </c>
      <c r="L45" s="389">
        <f t="shared" si="18"/>
        <v>8</v>
      </c>
      <c r="M45" s="410">
        <f aca="true" t="shared" si="20" ref="M45:M52">H45/D45</f>
        <v>0.16434540389972144</v>
      </c>
      <c r="N45" s="107">
        <f>SUM(N5:N10)</f>
        <v>225</v>
      </c>
      <c r="O45" s="111">
        <f>SUM(O5:O10)</f>
        <v>173</v>
      </c>
      <c r="P45" s="102">
        <f>SUM(P5:P10)</f>
        <v>52</v>
      </c>
      <c r="Q45" s="356">
        <f aca="true" t="shared" si="21" ref="Q45:S52">N45/$D45</f>
        <v>0.6267409470752089</v>
      </c>
      <c r="R45" s="122">
        <f t="shared" si="21"/>
        <v>0.4818941504178273</v>
      </c>
      <c r="S45" s="116">
        <f t="shared" si="21"/>
        <v>0.14484679665738162</v>
      </c>
      <c r="T45" s="307">
        <f>SUM(T5:T10)</f>
        <v>1</v>
      </c>
      <c r="U45" s="308">
        <f aca="true" t="shared" si="22" ref="U45:U52">T45/D45</f>
        <v>0.002785515320334262</v>
      </c>
      <c r="V45" s="307">
        <f>SUM(V5:V10)</f>
        <v>33</v>
      </c>
      <c r="W45" s="345">
        <f aca="true" t="shared" si="23" ref="W45:W52">V45/$D45</f>
        <v>0.09192200557103064</v>
      </c>
      <c r="X45" s="307">
        <f>SUM(X5:X10)</f>
        <v>8</v>
      </c>
      <c r="Y45" s="308">
        <f aca="true" t="shared" si="24" ref="Y45:Y52">X45/$D45</f>
        <v>0.022284122562674095</v>
      </c>
      <c r="Z45" s="79">
        <f>SUM(Z5:Z10)</f>
        <v>235</v>
      </c>
      <c r="AA45" s="80">
        <f>SUM(AA5:AA10)</f>
        <v>112</v>
      </c>
      <c r="AB45" s="80">
        <f>SUM(AB5:AB10)</f>
        <v>12</v>
      </c>
      <c r="AC45" s="81">
        <f t="shared" si="10"/>
        <v>0</v>
      </c>
      <c r="AD45" s="349">
        <f aca="true" t="shared" si="25" ref="AD45:AF52">Z45/$D45</f>
        <v>0.6545961002785515</v>
      </c>
      <c r="AE45" s="89">
        <f t="shared" si="25"/>
        <v>0.31197771587743733</v>
      </c>
      <c r="AF45" s="89">
        <f t="shared" si="25"/>
        <v>0.033426183844011144</v>
      </c>
      <c r="AG45" s="286">
        <f t="shared" si="14"/>
        <v>0</v>
      </c>
      <c r="AH45" s="337" t="s">
        <v>190</v>
      </c>
      <c r="AI45" s="317">
        <f>SUM(AI5:AI10)</f>
        <v>41</v>
      </c>
    </row>
    <row r="46" spans="2:35" ht="20.25" customHeight="1">
      <c r="B46" s="495" t="s">
        <v>170</v>
      </c>
      <c r="C46" s="496"/>
      <c r="D46" s="55">
        <f>SUM(D11:D12)</f>
        <v>576</v>
      </c>
      <c r="E46" s="61">
        <f aca="true" t="shared" si="26" ref="E46:L46">SUM(E11:E12)</f>
        <v>610</v>
      </c>
      <c r="F46" s="282">
        <f t="shared" si="19"/>
        <v>0.9442622950819672</v>
      </c>
      <c r="G46" s="61">
        <f t="shared" si="26"/>
        <v>492</v>
      </c>
      <c r="H46" s="64">
        <f t="shared" si="26"/>
        <v>84</v>
      </c>
      <c r="I46" s="402">
        <f t="shared" si="26"/>
        <v>48</v>
      </c>
      <c r="J46" s="403">
        <f t="shared" si="26"/>
        <v>30</v>
      </c>
      <c r="K46" s="403">
        <f t="shared" si="26"/>
        <v>3</v>
      </c>
      <c r="L46" s="404">
        <f t="shared" si="26"/>
        <v>3</v>
      </c>
      <c r="M46" s="411">
        <f t="shared" si="20"/>
        <v>0.14583333333333334</v>
      </c>
      <c r="N46" s="108">
        <f>SUM(N11:N12)</f>
        <v>305</v>
      </c>
      <c r="O46" s="112">
        <f>SUM(O11:O12)</f>
        <v>270</v>
      </c>
      <c r="P46" s="103">
        <f>SUM(P11:P12)</f>
        <v>35</v>
      </c>
      <c r="Q46" s="358">
        <f t="shared" si="21"/>
        <v>0.5295138888888888</v>
      </c>
      <c r="R46" s="124">
        <f t="shared" si="21"/>
        <v>0.46875</v>
      </c>
      <c r="S46" s="118">
        <f t="shared" si="21"/>
        <v>0.06076388888888889</v>
      </c>
      <c r="T46" s="314">
        <f>SUM(T11:T12)</f>
        <v>3</v>
      </c>
      <c r="U46" s="304">
        <f t="shared" si="22"/>
        <v>0.005208333333333333</v>
      </c>
      <c r="V46" s="314">
        <f>SUM(V11:V12)</f>
        <v>26</v>
      </c>
      <c r="W46" s="343">
        <f t="shared" si="23"/>
        <v>0.04513888888888889</v>
      </c>
      <c r="X46" s="314">
        <f>SUM(X11:X12)</f>
        <v>19</v>
      </c>
      <c r="Y46" s="304">
        <f t="shared" si="24"/>
        <v>0.03298611111111111</v>
      </c>
      <c r="Z46" s="82">
        <f>SUM(Z11:Z12)</f>
        <v>143</v>
      </c>
      <c r="AA46" s="83">
        <f>SUM(AA11:AA12)</f>
        <v>404</v>
      </c>
      <c r="AB46" s="83">
        <f>SUM(AB11:AB12)</f>
        <v>29</v>
      </c>
      <c r="AC46" s="75">
        <f t="shared" si="10"/>
        <v>0</v>
      </c>
      <c r="AD46" s="350">
        <f t="shared" si="25"/>
        <v>0.2482638888888889</v>
      </c>
      <c r="AE46" s="90">
        <f t="shared" si="25"/>
        <v>0.7013888888888888</v>
      </c>
      <c r="AF46" s="90">
        <f t="shared" si="25"/>
        <v>0.050347222222222224</v>
      </c>
      <c r="AG46" s="289">
        <f t="shared" si="14"/>
        <v>0</v>
      </c>
      <c r="AH46" s="327" t="s">
        <v>178</v>
      </c>
      <c r="AI46" s="318">
        <f>SUM(AI11:AI12)</f>
        <v>18</v>
      </c>
    </row>
    <row r="47" spans="2:35" ht="20.25" customHeight="1">
      <c r="B47" s="495" t="s">
        <v>171</v>
      </c>
      <c r="C47" s="496"/>
      <c r="D47" s="55">
        <f>SUM(D13:D20)</f>
        <v>4459</v>
      </c>
      <c r="E47" s="61">
        <f aca="true" t="shared" si="27" ref="E47:L47">SUM(E13:E20)</f>
        <v>4694</v>
      </c>
      <c r="F47" s="282">
        <f t="shared" si="19"/>
        <v>0.949936088623775</v>
      </c>
      <c r="G47" s="61">
        <f t="shared" si="27"/>
        <v>3917</v>
      </c>
      <c r="H47" s="64">
        <f t="shared" si="27"/>
        <v>542</v>
      </c>
      <c r="I47" s="402">
        <f t="shared" si="27"/>
        <v>384</v>
      </c>
      <c r="J47" s="403">
        <f t="shared" si="27"/>
        <v>128</v>
      </c>
      <c r="K47" s="403">
        <f t="shared" si="27"/>
        <v>4</v>
      </c>
      <c r="L47" s="404">
        <f t="shared" si="27"/>
        <v>26</v>
      </c>
      <c r="M47" s="411">
        <f t="shared" si="20"/>
        <v>0.12155191747028482</v>
      </c>
      <c r="N47" s="108">
        <f>SUM(N13:N20)</f>
        <v>1867</v>
      </c>
      <c r="O47" s="112">
        <f>SUM(O13:O20)</f>
        <v>1610</v>
      </c>
      <c r="P47" s="103">
        <f>SUM(P13:P20)</f>
        <v>257</v>
      </c>
      <c r="Q47" s="358">
        <f t="shared" si="21"/>
        <v>0.4187037452343575</v>
      </c>
      <c r="R47" s="124">
        <f t="shared" si="21"/>
        <v>0.36106750392464676</v>
      </c>
      <c r="S47" s="118">
        <f t="shared" si="21"/>
        <v>0.0576362413097107</v>
      </c>
      <c r="T47" s="314">
        <f>SUM(T13:T20)</f>
        <v>10</v>
      </c>
      <c r="U47" s="304">
        <f t="shared" si="22"/>
        <v>0.002242655303879794</v>
      </c>
      <c r="V47" s="314">
        <f>SUM(V13:V20)</f>
        <v>429</v>
      </c>
      <c r="W47" s="343">
        <f t="shared" si="23"/>
        <v>0.09620991253644315</v>
      </c>
      <c r="X47" s="314">
        <f>SUM(X13:X20)</f>
        <v>23</v>
      </c>
      <c r="Y47" s="304">
        <f t="shared" si="24"/>
        <v>0.0051581071989235255</v>
      </c>
      <c r="Z47" s="82">
        <f>SUM(Z13:Z20)</f>
        <v>1456</v>
      </c>
      <c r="AA47" s="83">
        <f>SUM(AA13:AA20)</f>
        <v>2771</v>
      </c>
      <c r="AB47" s="83">
        <f>SUM(AB13:AB20)</f>
        <v>232</v>
      </c>
      <c r="AC47" s="75">
        <f t="shared" si="10"/>
        <v>0</v>
      </c>
      <c r="AD47" s="350">
        <f t="shared" si="25"/>
        <v>0.32653061224489793</v>
      </c>
      <c r="AE47" s="90">
        <f t="shared" si="25"/>
        <v>0.6214397847050909</v>
      </c>
      <c r="AF47" s="90">
        <f t="shared" si="25"/>
        <v>0.05202960305001121</v>
      </c>
      <c r="AG47" s="289">
        <f t="shared" si="14"/>
        <v>0</v>
      </c>
      <c r="AH47" s="327" t="s">
        <v>178</v>
      </c>
      <c r="AI47" s="318">
        <f>SUM(AI13:AI20)</f>
        <v>102</v>
      </c>
    </row>
    <row r="48" spans="2:35" ht="20.25" customHeight="1">
      <c r="B48" s="495" t="s">
        <v>76</v>
      </c>
      <c r="C48" s="496"/>
      <c r="D48" s="55">
        <f>SUM(D21:D22)</f>
        <v>1015</v>
      </c>
      <c r="E48" s="61">
        <f aca="true" t="shared" si="28" ref="E48:L48">SUM(E21:E22)</f>
        <v>1068</v>
      </c>
      <c r="F48" s="282">
        <f t="shared" si="19"/>
        <v>0.950374531835206</v>
      </c>
      <c r="G48" s="61">
        <f t="shared" si="28"/>
        <v>853</v>
      </c>
      <c r="H48" s="64">
        <f t="shared" si="28"/>
        <v>162</v>
      </c>
      <c r="I48" s="402">
        <f t="shared" si="28"/>
        <v>127</v>
      </c>
      <c r="J48" s="403">
        <f t="shared" si="28"/>
        <v>30</v>
      </c>
      <c r="K48" s="403">
        <f t="shared" si="28"/>
        <v>1</v>
      </c>
      <c r="L48" s="404">
        <f t="shared" si="28"/>
        <v>4</v>
      </c>
      <c r="M48" s="411">
        <f t="shared" si="20"/>
        <v>0.15960591133004925</v>
      </c>
      <c r="N48" s="108">
        <f>SUM(N21:N22)</f>
        <v>569</v>
      </c>
      <c r="O48" s="112">
        <f>SUM(O21:O22)</f>
        <v>468</v>
      </c>
      <c r="P48" s="103">
        <f>SUM(P21:P22)</f>
        <v>101</v>
      </c>
      <c r="Q48" s="358">
        <f t="shared" si="21"/>
        <v>0.5605911330049261</v>
      </c>
      <c r="R48" s="124">
        <f t="shared" si="21"/>
        <v>0.46108374384236456</v>
      </c>
      <c r="S48" s="118">
        <f t="shared" si="21"/>
        <v>0.09950738916256158</v>
      </c>
      <c r="T48" s="314">
        <f>SUM(T21:T22)</f>
        <v>4</v>
      </c>
      <c r="U48" s="304">
        <f t="shared" si="22"/>
        <v>0.003940886699507389</v>
      </c>
      <c r="V48" s="314">
        <f>SUM(V21:V22)</f>
        <v>88</v>
      </c>
      <c r="W48" s="343">
        <f t="shared" si="23"/>
        <v>0.08669950738916256</v>
      </c>
      <c r="X48" s="314">
        <f>SUM(X21:X22)</f>
        <v>0</v>
      </c>
      <c r="Y48" s="304">
        <f t="shared" si="24"/>
        <v>0</v>
      </c>
      <c r="Z48" s="82">
        <f>SUM(Z21:Z22)</f>
        <v>4</v>
      </c>
      <c r="AA48" s="83">
        <f>SUM(AA21:AA22)</f>
        <v>893</v>
      </c>
      <c r="AB48" s="83">
        <f>SUM(AB21:AB22)</f>
        <v>118</v>
      </c>
      <c r="AC48" s="75">
        <f t="shared" si="10"/>
        <v>0</v>
      </c>
      <c r="AD48" s="350">
        <f t="shared" si="25"/>
        <v>0.003940886699507389</v>
      </c>
      <c r="AE48" s="90">
        <f t="shared" si="25"/>
        <v>0.8798029556650246</v>
      </c>
      <c r="AF48" s="90">
        <f t="shared" si="25"/>
        <v>0.11625615763546798</v>
      </c>
      <c r="AG48" s="289">
        <f t="shared" si="14"/>
        <v>0</v>
      </c>
      <c r="AH48" s="327" t="s">
        <v>178</v>
      </c>
      <c r="AI48" s="318">
        <f>SUM(AI21:AI22)</f>
        <v>30</v>
      </c>
    </row>
    <row r="49" spans="2:35" ht="20.25" customHeight="1">
      <c r="B49" s="495" t="s">
        <v>172</v>
      </c>
      <c r="C49" s="496"/>
      <c r="D49" s="55">
        <f>SUM(D23:D24)</f>
        <v>3291</v>
      </c>
      <c r="E49" s="61">
        <f aca="true" t="shared" si="29" ref="E49:L49">SUM(E23:E24)</f>
        <v>3371</v>
      </c>
      <c r="F49" s="282">
        <f t="shared" si="19"/>
        <v>0.9762681696825868</v>
      </c>
      <c r="G49" s="61">
        <f t="shared" si="29"/>
        <v>2768</v>
      </c>
      <c r="H49" s="64">
        <f t="shared" si="29"/>
        <v>523</v>
      </c>
      <c r="I49" s="402">
        <f t="shared" si="29"/>
        <v>392</v>
      </c>
      <c r="J49" s="403">
        <f t="shared" si="29"/>
        <v>107</v>
      </c>
      <c r="K49" s="403">
        <f t="shared" si="29"/>
        <v>4</v>
      </c>
      <c r="L49" s="404">
        <f t="shared" si="29"/>
        <v>20</v>
      </c>
      <c r="M49" s="411">
        <f t="shared" si="20"/>
        <v>0.15891826192646613</v>
      </c>
      <c r="N49" s="108">
        <f>SUM(N23:N24)</f>
        <v>1686</v>
      </c>
      <c r="O49" s="112">
        <f>SUM(O23:O24)</f>
        <v>1494</v>
      </c>
      <c r="P49" s="103">
        <f>SUM(P23:P24)</f>
        <v>192</v>
      </c>
      <c r="Q49" s="358">
        <f t="shared" si="21"/>
        <v>0.512306289881495</v>
      </c>
      <c r="R49" s="124">
        <f t="shared" si="21"/>
        <v>0.45396536007292615</v>
      </c>
      <c r="S49" s="118">
        <f t="shared" si="21"/>
        <v>0.05834092980856882</v>
      </c>
      <c r="T49" s="314">
        <f>SUM(T23:T24)</f>
        <v>40</v>
      </c>
      <c r="U49" s="304">
        <f t="shared" si="22"/>
        <v>0.012154360376785172</v>
      </c>
      <c r="V49" s="314">
        <f>SUM(V23:V24)</f>
        <v>431</v>
      </c>
      <c r="W49" s="343">
        <f t="shared" si="23"/>
        <v>0.1309632330598602</v>
      </c>
      <c r="X49" s="314">
        <f>SUM(X23:X24)</f>
        <v>356</v>
      </c>
      <c r="Y49" s="304">
        <f t="shared" si="24"/>
        <v>0.10817380735338802</v>
      </c>
      <c r="Z49" s="82">
        <f>SUM(Z23:Z24)</f>
        <v>1049</v>
      </c>
      <c r="AA49" s="83">
        <f>SUM(AA23:AA24)</f>
        <v>1996</v>
      </c>
      <c r="AB49" s="83">
        <f>SUM(AB23:AB24)</f>
        <v>246</v>
      </c>
      <c r="AC49" s="75">
        <f t="shared" si="10"/>
        <v>0</v>
      </c>
      <c r="AD49" s="350">
        <f t="shared" si="25"/>
        <v>0.31874810088119115</v>
      </c>
      <c r="AE49" s="90">
        <f t="shared" si="25"/>
        <v>0.6065025828015801</v>
      </c>
      <c r="AF49" s="90">
        <f t="shared" si="25"/>
        <v>0.07474931631722881</v>
      </c>
      <c r="AG49" s="289">
        <f t="shared" si="14"/>
        <v>0</v>
      </c>
      <c r="AH49" s="327" t="s">
        <v>178</v>
      </c>
      <c r="AI49" s="318">
        <f>SUM(AI23:AI24)</f>
        <v>73</v>
      </c>
    </row>
    <row r="50" spans="2:35" ht="20.25" customHeight="1">
      <c r="B50" s="495" t="s">
        <v>173</v>
      </c>
      <c r="C50" s="496"/>
      <c r="D50" s="55">
        <f>SUM(D25:D30)</f>
        <v>4007</v>
      </c>
      <c r="E50" s="61">
        <f aca="true" t="shared" si="30" ref="E50:L50">SUM(E25:E30)</f>
        <v>4149</v>
      </c>
      <c r="F50" s="282">
        <f t="shared" si="19"/>
        <v>0.9657748855145818</v>
      </c>
      <c r="G50" s="61">
        <f t="shared" si="30"/>
        <v>3573</v>
      </c>
      <c r="H50" s="64">
        <f t="shared" si="30"/>
        <v>434</v>
      </c>
      <c r="I50" s="402">
        <f t="shared" si="30"/>
        <v>326</v>
      </c>
      <c r="J50" s="403">
        <f t="shared" si="30"/>
        <v>85</v>
      </c>
      <c r="K50" s="403">
        <f t="shared" si="30"/>
        <v>2</v>
      </c>
      <c r="L50" s="404">
        <f t="shared" si="30"/>
        <v>21</v>
      </c>
      <c r="M50" s="411">
        <f t="shared" si="20"/>
        <v>0.10831045670077365</v>
      </c>
      <c r="N50" s="108">
        <f>SUM(N25:N30)</f>
        <v>1337</v>
      </c>
      <c r="O50" s="112">
        <f>SUM(O25:O30)</f>
        <v>1159</v>
      </c>
      <c r="P50" s="103">
        <f>SUM(P25:P30)</f>
        <v>178</v>
      </c>
      <c r="Q50" s="358">
        <f t="shared" si="21"/>
        <v>0.3336660843523833</v>
      </c>
      <c r="R50" s="124">
        <f t="shared" si="21"/>
        <v>0.2892438233092089</v>
      </c>
      <c r="S50" s="118">
        <f t="shared" si="21"/>
        <v>0.04442226104317445</v>
      </c>
      <c r="T50" s="314">
        <f>SUM(T25:T30)</f>
        <v>27</v>
      </c>
      <c r="U50" s="304">
        <f t="shared" si="22"/>
        <v>0.006738208135762416</v>
      </c>
      <c r="V50" s="314">
        <f>SUM(V25:V30)</f>
        <v>388</v>
      </c>
      <c r="W50" s="343">
        <f t="shared" si="23"/>
        <v>0.09683054654354879</v>
      </c>
      <c r="X50" s="314">
        <f>SUM(X25:X30)</f>
        <v>84</v>
      </c>
      <c r="Y50" s="304">
        <f t="shared" si="24"/>
        <v>0.020963314200149737</v>
      </c>
      <c r="Z50" s="82">
        <f>SUM(Z25:Z30)</f>
        <v>1734</v>
      </c>
      <c r="AA50" s="83">
        <f>SUM(AA25:AA30)</f>
        <v>2051</v>
      </c>
      <c r="AB50" s="83">
        <f>SUM(AB25:AB30)</f>
        <v>222</v>
      </c>
      <c r="AC50" s="75">
        <f t="shared" si="10"/>
        <v>0</v>
      </c>
      <c r="AD50" s="350">
        <f t="shared" si="25"/>
        <v>0.4327427002745196</v>
      </c>
      <c r="AE50" s="90">
        <f t="shared" si="25"/>
        <v>0.5118542550536561</v>
      </c>
      <c r="AF50" s="90">
        <f t="shared" si="25"/>
        <v>0.05540304467182431</v>
      </c>
      <c r="AG50" s="289">
        <f t="shared" si="14"/>
        <v>0</v>
      </c>
      <c r="AH50" s="327" t="s">
        <v>178</v>
      </c>
      <c r="AI50" s="318">
        <f>SUM(AI25:AI30)</f>
        <v>132</v>
      </c>
    </row>
    <row r="51" spans="2:35" ht="20.25" customHeight="1" thickBot="1">
      <c r="B51" s="497" t="s">
        <v>174</v>
      </c>
      <c r="C51" s="498"/>
      <c r="D51" s="53">
        <f>SUM(D31:D37)</f>
        <v>4872</v>
      </c>
      <c r="E51" s="62">
        <f aca="true" t="shared" si="31" ref="E51:L51">SUM(E31:E37)</f>
        <v>4975</v>
      </c>
      <c r="F51" s="280">
        <f t="shared" si="19"/>
        <v>0.9792964824120604</v>
      </c>
      <c r="G51" s="62">
        <f t="shared" si="31"/>
        <v>4210</v>
      </c>
      <c r="H51" s="65">
        <f t="shared" si="31"/>
        <v>662</v>
      </c>
      <c r="I51" s="395">
        <f t="shared" si="31"/>
        <v>483</v>
      </c>
      <c r="J51" s="396">
        <f t="shared" si="31"/>
        <v>154</v>
      </c>
      <c r="K51" s="396">
        <f t="shared" si="31"/>
        <v>2</v>
      </c>
      <c r="L51" s="397">
        <f t="shared" si="31"/>
        <v>23</v>
      </c>
      <c r="M51" s="412">
        <f t="shared" si="20"/>
        <v>0.1358784893267652</v>
      </c>
      <c r="N51" s="109">
        <f>SUM(N31:N37)</f>
        <v>2133</v>
      </c>
      <c r="O51" s="113">
        <f>SUM(O31:O37)</f>
        <v>1947</v>
      </c>
      <c r="P51" s="104">
        <f>SUM(P31:P37)</f>
        <v>186</v>
      </c>
      <c r="Q51" s="359">
        <f t="shared" si="21"/>
        <v>0.437807881773399</v>
      </c>
      <c r="R51" s="125">
        <f t="shared" si="21"/>
        <v>0.3996305418719212</v>
      </c>
      <c r="S51" s="119">
        <f t="shared" si="21"/>
        <v>0.038177339901477834</v>
      </c>
      <c r="T51" s="311">
        <f>SUM(T31:T37)</f>
        <v>7</v>
      </c>
      <c r="U51" s="306">
        <f t="shared" si="22"/>
        <v>0.0014367816091954023</v>
      </c>
      <c r="V51" s="311">
        <f>SUM(V31:V37)</f>
        <v>571</v>
      </c>
      <c r="W51" s="344">
        <f t="shared" si="23"/>
        <v>0.11720032840722495</v>
      </c>
      <c r="X51" s="311">
        <f>SUM(X31:X37)</f>
        <v>380</v>
      </c>
      <c r="Y51" s="306">
        <f t="shared" si="24"/>
        <v>0.07799671592775041</v>
      </c>
      <c r="Z51" s="84">
        <f>SUM(Z31:Z37)</f>
        <v>1159</v>
      </c>
      <c r="AA51" s="85">
        <f>SUM(AA31:AA37)</f>
        <v>3554</v>
      </c>
      <c r="AB51" s="85">
        <f>SUM(AB31:AB37)</f>
        <v>159</v>
      </c>
      <c r="AC51" s="78">
        <f t="shared" si="10"/>
        <v>0</v>
      </c>
      <c r="AD51" s="351">
        <f t="shared" si="25"/>
        <v>0.23788998357963875</v>
      </c>
      <c r="AE51" s="91">
        <f t="shared" si="25"/>
        <v>0.7294745484400657</v>
      </c>
      <c r="AF51" s="91">
        <f t="shared" si="25"/>
        <v>0.03263546798029557</v>
      </c>
      <c r="AG51" s="287">
        <f t="shared" si="14"/>
        <v>0</v>
      </c>
      <c r="AH51" s="328" t="s">
        <v>178</v>
      </c>
      <c r="AI51" s="319">
        <f>SUM(AI31:AI37)</f>
        <v>166</v>
      </c>
    </row>
    <row r="52" spans="2:35" ht="32.25" customHeight="1" thickBot="1">
      <c r="B52" s="499" t="s">
        <v>123</v>
      </c>
      <c r="C52" s="500"/>
      <c r="D52" s="44">
        <f>SUM(D45:D51)</f>
        <v>18579</v>
      </c>
      <c r="E52" s="63">
        <f aca="true" t="shared" si="32" ref="E52:L52">SUM(E45:E51)</f>
        <v>19236</v>
      </c>
      <c r="F52" s="281">
        <f t="shared" si="19"/>
        <v>0.965845290081098</v>
      </c>
      <c r="G52" s="63">
        <f t="shared" si="32"/>
        <v>16113</v>
      </c>
      <c r="H52" s="66">
        <f t="shared" si="32"/>
        <v>2466</v>
      </c>
      <c r="I52" s="398">
        <f t="shared" si="32"/>
        <v>1792</v>
      </c>
      <c r="J52" s="399">
        <f t="shared" si="32"/>
        <v>549</v>
      </c>
      <c r="K52" s="399">
        <f t="shared" si="32"/>
        <v>20</v>
      </c>
      <c r="L52" s="400">
        <f t="shared" si="32"/>
        <v>105</v>
      </c>
      <c r="M52" s="416">
        <f t="shared" si="20"/>
        <v>0.1327305021798805</v>
      </c>
      <c r="N52" s="362">
        <f>SUM(N45:N51)</f>
        <v>8122</v>
      </c>
      <c r="O52" s="115">
        <f>SUM(O45:O51)</f>
        <v>7121</v>
      </c>
      <c r="P52" s="106">
        <f>SUM(P45:P51)</f>
        <v>1001</v>
      </c>
      <c r="Q52" s="359">
        <f t="shared" si="21"/>
        <v>0.4371602346735562</v>
      </c>
      <c r="R52" s="125">
        <f t="shared" si="21"/>
        <v>0.3832822003337101</v>
      </c>
      <c r="S52" s="119">
        <f t="shared" si="21"/>
        <v>0.053878034339846066</v>
      </c>
      <c r="T52" s="312">
        <f>SUM(T45:T51)</f>
        <v>92</v>
      </c>
      <c r="U52" s="315">
        <f t="shared" si="22"/>
        <v>0.004951827331933904</v>
      </c>
      <c r="V52" s="312">
        <f>SUM(V45:V51)</f>
        <v>1966</v>
      </c>
      <c r="W52" s="348">
        <f t="shared" si="23"/>
        <v>0.10581839711502233</v>
      </c>
      <c r="X52" s="312">
        <f>SUM(X45:X51)</f>
        <v>870</v>
      </c>
      <c r="Y52" s="315">
        <f t="shared" si="24"/>
        <v>0.04682706281285322</v>
      </c>
      <c r="Z52" s="76">
        <f>SUM(Z45:Z51)</f>
        <v>5780</v>
      </c>
      <c r="AA52" s="77">
        <f>SUM(AA45:AA51)</f>
        <v>11781</v>
      </c>
      <c r="AB52" s="77">
        <f>SUM(AB45:AB51)</f>
        <v>1018</v>
      </c>
      <c r="AC52" s="78">
        <f t="shared" si="10"/>
        <v>0</v>
      </c>
      <c r="AD52" s="354">
        <f t="shared" si="25"/>
        <v>0.3111039345497605</v>
      </c>
      <c r="AE52" s="93">
        <f t="shared" si="25"/>
        <v>0.6341030195381883</v>
      </c>
      <c r="AF52" s="93">
        <f t="shared" si="25"/>
        <v>0.05479304591205124</v>
      </c>
      <c r="AG52" s="285">
        <f t="shared" si="14"/>
        <v>0</v>
      </c>
      <c r="AH52" s="339" t="s">
        <v>178</v>
      </c>
      <c r="AI52" s="325">
        <f>SUM(AI45:AI51)</f>
        <v>562</v>
      </c>
    </row>
    <row r="53" spans="7:19" ht="13.5">
      <c r="G53" s="47"/>
      <c r="H53" s="98"/>
      <c r="I53" s="98"/>
      <c r="J53" s="98"/>
      <c r="K53" s="98"/>
      <c r="L53" s="98"/>
      <c r="M53" s="30"/>
      <c r="N53" s="48"/>
      <c r="O53" s="48"/>
      <c r="P53" s="48"/>
      <c r="Q53" s="49"/>
      <c r="R53" s="49"/>
      <c r="S53" s="49"/>
    </row>
  </sheetData>
  <mergeCells count="34">
    <mergeCell ref="B49:C49"/>
    <mergeCell ref="B50:C50"/>
    <mergeCell ref="B51:C51"/>
    <mergeCell ref="B52:C52"/>
    <mergeCell ref="B45:C45"/>
    <mergeCell ref="B46:C46"/>
    <mergeCell ref="B47:C47"/>
    <mergeCell ref="B48:C48"/>
    <mergeCell ref="B31:B37"/>
    <mergeCell ref="B39:C39"/>
    <mergeCell ref="B40:C40"/>
    <mergeCell ref="B42:C42"/>
    <mergeCell ref="B13:B20"/>
    <mergeCell ref="B21:B22"/>
    <mergeCell ref="B23:B24"/>
    <mergeCell ref="B25:B30"/>
    <mergeCell ref="B3:B4"/>
    <mergeCell ref="C3:C4"/>
    <mergeCell ref="B5:B10"/>
    <mergeCell ref="B11:B12"/>
    <mergeCell ref="D3:D4"/>
    <mergeCell ref="AI3:AI4"/>
    <mergeCell ref="AH3:AH4"/>
    <mergeCell ref="F3:F4"/>
    <mergeCell ref="Z3:AC3"/>
    <mergeCell ref="AD3:AG3"/>
    <mergeCell ref="T3:U3"/>
    <mergeCell ref="V3:W3"/>
    <mergeCell ref="X3:Y3"/>
    <mergeCell ref="M3:M4"/>
    <mergeCell ref="N3:P3"/>
    <mergeCell ref="Q3:S3"/>
    <mergeCell ref="H3:L3"/>
    <mergeCell ref="E3:E4"/>
  </mergeCells>
  <printOptions/>
  <pageMargins left="0.5905511811023623" right="0.1968503937007874" top="0.59" bottom="0.3937007874015748" header="0.5118110236220472" footer="0.36"/>
  <pageSetup horizontalDpi="600" verticalDpi="600" orientation="portrait" paperSize="9" scale="76" r:id="rId1"/>
  <headerFooter alignWithMargins="0">
    <oddFooter>&amp;C３歳児健康診査結果　（平成25年度）　その１　〔&amp;P/&amp;N〕</oddFooter>
  </headerFooter>
  <colBreaks count="2" manualBreakCount="2">
    <brk id="13" max="51" man="1"/>
    <brk id="25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X53"/>
  <sheetViews>
    <sheetView view="pageBreakPreview" zoomScaleNormal="75" zoomScaleSheetLayoutView="100" workbookViewId="0" topLeftCell="A1">
      <pane xSplit="3" ySplit="4" topLeftCell="D5" activePane="bottomRight" state="frozen"/>
      <selection pane="topLeft" activeCell="AE4" sqref="AE4:AG4"/>
      <selection pane="topRight" activeCell="AE4" sqref="AE4:AG4"/>
      <selection pane="bottomLeft" activeCell="AE4" sqref="AE4:AG4"/>
      <selection pane="bottomRight" activeCell="D5" sqref="D5"/>
    </sheetView>
  </sheetViews>
  <sheetFormatPr defaultColWidth="5.75390625" defaultRowHeight="13.5"/>
  <cols>
    <col min="1" max="1" width="3.75390625" style="21" customWidth="1"/>
    <col min="2" max="2" width="8.625" style="22" customWidth="1"/>
    <col min="3" max="3" width="11.625" style="22" customWidth="1"/>
    <col min="4" max="4" width="6.375" style="14" customWidth="1"/>
    <col min="5" max="5" width="6.25390625" style="14" customWidth="1"/>
    <col min="6" max="6" width="4.75390625" style="14" customWidth="1"/>
    <col min="7" max="7" width="6.125" style="14" customWidth="1"/>
    <col min="8" max="19" width="3.875" style="14" customWidth="1"/>
    <col min="20" max="25" width="3.625" style="14" customWidth="1"/>
    <col min="26" max="27" width="4.625" style="14" customWidth="1"/>
    <col min="28" max="28" width="4.50390625" style="21" customWidth="1"/>
    <col min="29" max="48" width="3.875" style="21" customWidth="1"/>
    <col min="49" max="50" width="5.50390625" style="21" customWidth="1"/>
    <col min="51" max="16384" width="5.75390625" style="21" customWidth="1"/>
  </cols>
  <sheetData>
    <row r="1" spans="2:46" s="422" customFormat="1" ht="27" customHeight="1">
      <c r="B1" s="421"/>
      <c r="C1" s="423"/>
      <c r="D1" s="424"/>
      <c r="E1" s="425" t="s">
        <v>191</v>
      </c>
      <c r="F1" s="424"/>
      <c r="G1" s="424"/>
      <c r="I1" s="424"/>
      <c r="J1" s="424"/>
      <c r="K1" s="424"/>
      <c r="M1" s="424"/>
      <c r="N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</row>
    <row r="2" spans="3:46" ht="6" customHeight="1" thickBot="1">
      <c r="C2" s="23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2:50" s="22" customFormat="1" ht="36.75" customHeight="1">
      <c r="B3" s="491" t="s">
        <v>175</v>
      </c>
      <c r="C3" s="482" t="s">
        <v>122</v>
      </c>
      <c r="D3" s="515" t="s">
        <v>133</v>
      </c>
      <c r="E3" s="512" t="s">
        <v>134</v>
      </c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4"/>
      <c r="Z3" s="164" t="s">
        <v>132</v>
      </c>
      <c r="AA3" s="165" t="s">
        <v>132</v>
      </c>
      <c r="AB3" s="512" t="s">
        <v>135</v>
      </c>
      <c r="AC3" s="513"/>
      <c r="AD3" s="513"/>
      <c r="AE3" s="513"/>
      <c r="AF3" s="513"/>
      <c r="AG3" s="513"/>
      <c r="AH3" s="513"/>
      <c r="AI3" s="513"/>
      <c r="AJ3" s="513"/>
      <c r="AK3" s="513"/>
      <c r="AL3" s="513"/>
      <c r="AM3" s="513"/>
      <c r="AN3" s="513"/>
      <c r="AO3" s="513"/>
      <c r="AP3" s="513"/>
      <c r="AQ3" s="513"/>
      <c r="AR3" s="513"/>
      <c r="AS3" s="513"/>
      <c r="AT3" s="513"/>
      <c r="AU3" s="513"/>
      <c r="AV3" s="513"/>
      <c r="AW3" s="164" t="s">
        <v>132</v>
      </c>
      <c r="AX3" s="165" t="s">
        <v>132</v>
      </c>
    </row>
    <row r="4" spans="2:50" s="22" customFormat="1" ht="27" customHeight="1" thickBot="1">
      <c r="B4" s="492"/>
      <c r="C4" s="483"/>
      <c r="D4" s="516"/>
      <c r="E4" s="192" t="s">
        <v>129</v>
      </c>
      <c r="F4" s="193" t="s">
        <v>49</v>
      </c>
      <c r="G4" s="193" t="s">
        <v>50</v>
      </c>
      <c r="H4" s="193" t="s">
        <v>51</v>
      </c>
      <c r="I4" s="193" t="s">
        <v>52</v>
      </c>
      <c r="J4" s="193" t="s">
        <v>53</v>
      </c>
      <c r="K4" s="193" t="s">
        <v>54</v>
      </c>
      <c r="L4" s="193" t="s">
        <v>55</v>
      </c>
      <c r="M4" s="193" t="s">
        <v>56</v>
      </c>
      <c r="N4" s="193" t="s">
        <v>57</v>
      </c>
      <c r="O4" s="193" t="s">
        <v>58</v>
      </c>
      <c r="P4" s="193" t="s">
        <v>59</v>
      </c>
      <c r="Q4" s="193" t="s">
        <v>60</v>
      </c>
      <c r="R4" s="193" t="s">
        <v>61</v>
      </c>
      <c r="S4" s="193" t="s">
        <v>62</v>
      </c>
      <c r="T4" s="193" t="s">
        <v>63</v>
      </c>
      <c r="U4" s="193" t="s">
        <v>64</v>
      </c>
      <c r="V4" s="193" t="s">
        <v>65</v>
      </c>
      <c r="W4" s="193" t="s">
        <v>66</v>
      </c>
      <c r="X4" s="193" t="s">
        <v>67</v>
      </c>
      <c r="Y4" s="194" t="s">
        <v>68</v>
      </c>
      <c r="Z4" s="195" t="s">
        <v>130</v>
      </c>
      <c r="AA4" s="196" t="s">
        <v>131</v>
      </c>
      <c r="AB4" s="192" t="s">
        <v>129</v>
      </c>
      <c r="AC4" s="193" t="s">
        <v>49</v>
      </c>
      <c r="AD4" s="193" t="s">
        <v>50</v>
      </c>
      <c r="AE4" s="197" t="s">
        <v>51</v>
      </c>
      <c r="AF4" s="198" t="s">
        <v>52</v>
      </c>
      <c r="AG4" s="198" t="s">
        <v>53</v>
      </c>
      <c r="AH4" s="198" t="s">
        <v>54</v>
      </c>
      <c r="AI4" s="198" t="s">
        <v>55</v>
      </c>
      <c r="AJ4" s="198" t="s">
        <v>56</v>
      </c>
      <c r="AK4" s="198" t="s">
        <v>57</v>
      </c>
      <c r="AL4" s="198" t="s">
        <v>58</v>
      </c>
      <c r="AM4" s="198" t="s">
        <v>59</v>
      </c>
      <c r="AN4" s="198" t="s">
        <v>60</v>
      </c>
      <c r="AO4" s="198" t="s">
        <v>61</v>
      </c>
      <c r="AP4" s="198" t="s">
        <v>62</v>
      </c>
      <c r="AQ4" s="198" t="s">
        <v>63</v>
      </c>
      <c r="AR4" s="198" t="s">
        <v>64</v>
      </c>
      <c r="AS4" s="198" t="s">
        <v>65</v>
      </c>
      <c r="AT4" s="198" t="s">
        <v>66</v>
      </c>
      <c r="AU4" s="198" t="s">
        <v>67</v>
      </c>
      <c r="AV4" s="199" t="s">
        <v>68</v>
      </c>
      <c r="AW4" s="195" t="s">
        <v>130</v>
      </c>
      <c r="AX4" s="196" t="s">
        <v>131</v>
      </c>
    </row>
    <row r="5" spans="1:50" ht="20.25" customHeight="1" thickBot="1">
      <c r="A5" s="19">
        <v>1</v>
      </c>
      <c r="B5" s="479" t="s">
        <v>74</v>
      </c>
      <c r="C5" s="295" t="s">
        <v>17</v>
      </c>
      <c r="D5" s="150">
        <v>133</v>
      </c>
      <c r="E5" s="179">
        <v>121</v>
      </c>
      <c r="F5" s="202">
        <v>4</v>
      </c>
      <c r="G5" s="202">
        <v>4</v>
      </c>
      <c r="H5" s="202">
        <v>2</v>
      </c>
      <c r="I5" s="202">
        <v>1</v>
      </c>
      <c r="J5" s="202">
        <v>1</v>
      </c>
      <c r="K5" s="202">
        <v>0</v>
      </c>
      <c r="L5" s="202">
        <v>0</v>
      </c>
      <c r="M5" s="202">
        <v>0</v>
      </c>
      <c r="N5" s="202">
        <v>0</v>
      </c>
      <c r="O5" s="202">
        <v>0</v>
      </c>
      <c r="P5" s="202">
        <v>0</v>
      </c>
      <c r="Q5" s="202">
        <v>0</v>
      </c>
      <c r="R5" s="202">
        <v>0</v>
      </c>
      <c r="S5" s="202">
        <v>0</v>
      </c>
      <c r="T5" s="202">
        <v>0</v>
      </c>
      <c r="U5" s="202">
        <v>0</v>
      </c>
      <c r="V5" s="202">
        <v>0</v>
      </c>
      <c r="W5" s="202">
        <v>0</v>
      </c>
      <c r="X5" s="202">
        <v>0</v>
      </c>
      <c r="Y5" s="203">
        <v>0</v>
      </c>
      <c r="Z5" s="204">
        <f aca="true" t="shared" si="0" ref="Z5:Z37">SUM(J5:Y5)</f>
        <v>1</v>
      </c>
      <c r="AA5" s="203">
        <f aca="true" t="shared" si="1" ref="AA5:AA37">SUM(N5:Y5)</f>
        <v>0</v>
      </c>
      <c r="AB5" s="237">
        <f>E5/$D5*100</f>
        <v>90.97744360902256</v>
      </c>
      <c r="AC5" s="238">
        <f aca="true" t="shared" si="2" ref="AC5:AC52">F5/$D5*100</f>
        <v>3.007518796992481</v>
      </c>
      <c r="AD5" s="238">
        <f aca="true" t="shared" si="3" ref="AD5:AD52">G5/$D5*100</f>
        <v>3.007518796992481</v>
      </c>
      <c r="AE5" s="238">
        <f aca="true" t="shared" si="4" ref="AE5:AE52">H5/$D5*100</f>
        <v>1.5037593984962405</v>
      </c>
      <c r="AF5" s="238">
        <f aca="true" t="shared" si="5" ref="AF5:AF52">I5/$D5*100</f>
        <v>0.7518796992481203</v>
      </c>
      <c r="AG5" s="238">
        <f aca="true" t="shared" si="6" ref="AG5:AG52">J5/$D5*100</f>
        <v>0.7518796992481203</v>
      </c>
      <c r="AH5" s="238">
        <f aca="true" t="shared" si="7" ref="AH5:AH52">K5/$D5*100</f>
        <v>0</v>
      </c>
      <c r="AI5" s="238">
        <f aca="true" t="shared" si="8" ref="AI5:AI52">L5/$D5*100</f>
        <v>0</v>
      </c>
      <c r="AJ5" s="238">
        <f aca="true" t="shared" si="9" ref="AJ5:AJ52">M5/$D5*100</f>
        <v>0</v>
      </c>
      <c r="AK5" s="238">
        <f aca="true" t="shared" si="10" ref="AK5:AK52">N5/$D5*100</f>
        <v>0</v>
      </c>
      <c r="AL5" s="238">
        <f aca="true" t="shared" si="11" ref="AL5:AL52">O5/$D5*100</f>
        <v>0</v>
      </c>
      <c r="AM5" s="238">
        <f aca="true" t="shared" si="12" ref="AM5:AM52">P5/$D5*100</f>
        <v>0</v>
      </c>
      <c r="AN5" s="238">
        <f aca="true" t="shared" si="13" ref="AN5:AN52">Q5/$D5*100</f>
        <v>0</v>
      </c>
      <c r="AO5" s="238">
        <f aca="true" t="shared" si="14" ref="AO5:AO52">R5/$D5*100</f>
        <v>0</v>
      </c>
      <c r="AP5" s="238">
        <f aca="true" t="shared" si="15" ref="AP5:AP52">S5/$D5*100</f>
        <v>0</v>
      </c>
      <c r="AQ5" s="238">
        <f aca="true" t="shared" si="16" ref="AQ5:AQ52">T5/$D5*100</f>
        <v>0</v>
      </c>
      <c r="AR5" s="238">
        <f aca="true" t="shared" si="17" ref="AR5:AR52">U5/$D5*100</f>
        <v>0</v>
      </c>
      <c r="AS5" s="238">
        <f aca="true" t="shared" si="18" ref="AS5:AS52">V5/$D5*100</f>
        <v>0</v>
      </c>
      <c r="AT5" s="238">
        <f aca="true" t="shared" si="19" ref="AT5:AT52">W5/$D5*100</f>
        <v>0</v>
      </c>
      <c r="AU5" s="238">
        <f aca="true" t="shared" si="20" ref="AU5:AU52">X5/$D5*100</f>
        <v>0</v>
      </c>
      <c r="AV5" s="239">
        <f aca="true" t="shared" si="21" ref="AV5:AV52">Y5/$D5*100</f>
        <v>0</v>
      </c>
      <c r="AW5" s="237">
        <f aca="true" t="shared" si="22" ref="AW5:AW52">Z5/$D5*100</f>
        <v>0.7518796992481203</v>
      </c>
      <c r="AX5" s="253">
        <f aca="true" t="shared" si="23" ref="AX5:AX52">AA5/$D5*100</f>
        <v>0</v>
      </c>
    </row>
    <row r="6" spans="1:50" ht="20.25" customHeight="1" thickBot="1">
      <c r="A6" s="19">
        <v>2</v>
      </c>
      <c r="B6" s="480"/>
      <c r="C6" s="296" t="s">
        <v>18</v>
      </c>
      <c r="D6" s="151">
        <v>64</v>
      </c>
      <c r="E6" s="154">
        <v>51</v>
      </c>
      <c r="F6" s="135">
        <v>4</v>
      </c>
      <c r="G6" s="135">
        <v>1</v>
      </c>
      <c r="H6" s="135">
        <v>2</v>
      </c>
      <c r="I6" s="135">
        <v>0</v>
      </c>
      <c r="J6" s="135">
        <v>0</v>
      </c>
      <c r="K6" s="135">
        <v>1</v>
      </c>
      <c r="L6" s="135">
        <v>2</v>
      </c>
      <c r="M6" s="135">
        <v>1</v>
      </c>
      <c r="N6" s="135">
        <v>0</v>
      </c>
      <c r="O6" s="135">
        <v>1</v>
      </c>
      <c r="P6" s="135">
        <v>0</v>
      </c>
      <c r="Q6" s="135">
        <v>0</v>
      </c>
      <c r="R6" s="135">
        <v>0</v>
      </c>
      <c r="S6" s="135">
        <v>0</v>
      </c>
      <c r="T6" s="135">
        <v>1</v>
      </c>
      <c r="U6" s="135">
        <v>0</v>
      </c>
      <c r="V6" s="135">
        <v>0</v>
      </c>
      <c r="W6" s="135">
        <v>0</v>
      </c>
      <c r="X6" s="135">
        <v>0</v>
      </c>
      <c r="Y6" s="155">
        <v>0</v>
      </c>
      <c r="Z6" s="166">
        <f t="shared" si="0"/>
        <v>6</v>
      </c>
      <c r="AA6" s="155">
        <f t="shared" si="1"/>
        <v>2</v>
      </c>
      <c r="AB6" s="240">
        <f aca="true" t="shared" si="24" ref="AB6:AB52">E6/$D6*100</f>
        <v>79.6875</v>
      </c>
      <c r="AC6" s="241">
        <f t="shared" si="2"/>
        <v>6.25</v>
      </c>
      <c r="AD6" s="241">
        <f t="shared" si="3"/>
        <v>1.5625</v>
      </c>
      <c r="AE6" s="241">
        <f t="shared" si="4"/>
        <v>3.125</v>
      </c>
      <c r="AF6" s="241">
        <f t="shared" si="5"/>
        <v>0</v>
      </c>
      <c r="AG6" s="241">
        <f t="shared" si="6"/>
        <v>0</v>
      </c>
      <c r="AH6" s="241">
        <f t="shared" si="7"/>
        <v>1.5625</v>
      </c>
      <c r="AI6" s="241">
        <f t="shared" si="8"/>
        <v>3.125</v>
      </c>
      <c r="AJ6" s="241">
        <f t="shared" si="9"/>
        <v>1.5625</v>
      </c>
      <c r="AK6" s="241">
        <f t="shared" si="10"/>
        <v>0</v>
      </c>
      <c r="AL6" s="241">
        <f t="shared" si="11"/>
        <v>1.5625</v>
      </c>
      <c r="AM6" s="241">
        <f t="shared" si="12"/>
        <v>0</v>
      </c>
      <c r="AN6" s="241">
        <f t="shared" si="13"/>
        <v>0</v>
      </c>
      <c r="AO6" s="241">
        <f t="shared" si="14"/>
        <v>0</v>
      </c>
      <c r="AP6" s="241">
        <f t="shared" si="15"/>
        <v>0</v>
      </c>
      <c r="AQ6" s="241">
        <f t="shared" si="16"/>
        <v>1.5625</v>
      </c>
      <c r="AR6" s="241">
        <f t="shared" si="17"/>
        <v>0</v>
      </c>
      <c r="AS6" s="241">
        <f t="shared" si="18"/>
        <v>0</v>
      </c>
      <c r="AT6" s="241">
        <f t="shared" si="19"/>
        <v>0</v>
      </c>
      <c r="AU6" s="241">
        <f t="shared" si="20"/>
        <v>0</v>
      </c>
      <c r="AV6" s="242">
        <f t="shared" si="21"/>
        <v>0</v>
      </c>
      <c r="AW6" s="240">
        <f t="shared" si="22"/>
        <v>9.375</v>
      </c>
      <c r="AX6" s="254">
        <f t="shared" si="23"/>
        <v>3.125</v>
      </c>
    </row>
    <row r="7" spans="1:50" ht="20.25" customHeight="1" thickBot="1">
      <c r="A7" s="19">
        <v>3</v>
      </c>
      <c r="B7" s="480"/>
      <c r="C7" s="296" t="s">
        <v>19</v>
      </c>
      <c r="D7" s="151">
        <v>54</v>
      </c>
      <c r="E7" s="154">
        <v>41</v>
      </c>
      <c r="F7" s="135">
        <v>2</v>
      </c>
      <c r="G7" s="135">
        <v>5</v>
      </c>
      <c r="H7" s="135">
        <v>2</v>
      </c>
      <c r="I7" s="135">
        <v>0</v>
      </c>
      <c r="J7" s="135">
        <v>1</v>
      </c>
      <c r="K7" s="135">
        <v>1</v>
      </c>
      <c r="L7" s="135">
        <v>1</v>
      </c>
      <c r="M7" s="136">
        <v>0</v>
      </c>
      <c r="N7" s="135">
        <v>1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  <c r="W7" s="135">
        <v>0</v>
      </c>
      <c r="X7" s="135">
        <v>0</v>
      </c>
      <c r="Y7" s="155">
        <v>0</v>
      </c>
      <c r="Z7" s="166">
        <f t="shared" si="0"/>
        <v>4</v>
      </c>
      <c r="AA7" s="155">
        <f t="shared" si="1"/>
        <v>1</v>
      </c>
      <c r="AB7" s="240">
        <f t="shared" si="24"/>
        <v>75.92592592592592</v>
      </c>
      <c r="AC7" s="241">
        <f t="shared" si="2"/>
        <v>3.7037037037037033</v>
      </c>
      <c r="AD7" s="241">
        <f t="shared" si="3"/>
        <v>9.25925925925926</v>
      </c>
      <c r="AE7" s="241">
        <f t="shared" si="4"/>
        <v>3.7037037037037033</v>
      </c>
      <c r="AF7" s="241">
        <f t="shared" si="5"/>
        <v>0</v>
      </c>
      <c r="AG7" s="241">
        <f t="shared" si="6"/>
        <v>1.8518518518518516</v>
      </c>
      <c r="AH7" s="241">
        <f t="shared" si="7"/>
        <v>1.8518518518518516</v>
      </c>
      <c r="AI7" s="241">
        <f t="shared" si="8"/>
        <v>1.8518518518518516</v>
      </c>
      <c r="AJ7" s="241">
        <f t="shared" si="9"/>
        <v>0</v>
      </c>
      <c r="AK7" s="241">
        <f t="shared" si="10"/>
        <v>1.8518518518518516</v>
      </c>
      <c r="AL7" s="241">
        <f t="shared" si="11"/>
        <v>0</v>
      </c>
      <c r="AM7" s="241">
        <f t="shared" si="12"/>
        <v>0</v>
      </c>
      <c r="AN7" s="241">
        <f t="shared" si="13"/>
        <v>0</v>
      </c>
      <c r="AO7" s="241">
        <f t="shared" si="14"/>
        <v>0</v>
      </c>
      <c r="AP7" s="241">
        <f t="shared" si="15"/>
        <v>0</v>
      </c>
      <c r="AQ7" s="241">
        <f t="shared" si="16"/>
        <v>0</v>
      </c>
      <c r="AR7" s="241">
        <f t="shared" si="17"/>
        <v>0</v>
      </c>
      <c r="AS7" s="241">
        <f t="shared" si="18"/>
        <v>0</v>
      </c>
      <c r="AT7" s="241">
        <f t="shared" si="19"/>
        <v>0</v>
      </c>
      <c r="AU7" s="241">
        <f t="shared" si="20"/>
        <v>0</v>
      </c>
      <c r="AV7" s="242">
        <f t="shared" si="21"/>
        <v>0</v>
      </c>
      <c r="AW7" s="240">
        <f t="shared" si="22"/>
        <v>7.4074074074074066</v>
      </c>
      <c r="AX7" s="254">
        <f t="shared" si="23"/>
        <v>1.8518518518518516</v>
      </c>
    </row>
    <row r="8" spans="1:50" ht="20.25" customHeight="1" thickBot="1">
      <c r="A8" s="19">
        <v>4</v>
      </c>
      <c r="B8" s="480"/>
      <c r="C8" s="296" t="s">
        <v>20</v>
      </c>
      <c r="D8" s="151">
        <v>39</v>
      </c>
      <c r="E8" s="154">
        <v>34</v>
      </c>
      <c r="F8" s="135">
        <v>1</v>
      </c>
      <c r="G8" s="135">
        <v>2</v>
      </c>
      <c r="H8" s="135">
        <v>0</v>
      </c>
      <c r="I8" s="135">
        <v>1</v>
      </c>
      <c r="J8" s="135">
        <v>1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  <c r="W8" s="135">
        <v>0</v>
      </c>
      <c r="X8" s="135">
        <v>0</v>
      </c>
      <c r="Y8" s="155">
        <v>0</v>
      </c>
      <c r="Z8" s="166">
        <f t="shared" si="0"/>
        <v>1</v>
      </c>
      <c r="AA8" s="155">
        <f t="shared" si="1"/>
        <v>0</v>
      </c>
      <c r="AB8" s="240">
        <f t="shared" si="24"/>
        <v>87.17948717948718</v>
      </c>
      <c r="AC8" s="241">
        <f t="shared" si="2"/>
        <v>2.564102564102564</v>
      </c>
      <c r="AD8" s="241">
        <f t="shared" si="3"/>
        <v>5.128205128205128</v>
      </c>
      <c r="AE8" s="241">
        <f t="shared" si="4"/>
        <v>0</v>
      </c>
      <c r="AF8" s="241">
        <f t="shared" si="5"/>
        <v>2.564102564102564</v>
      </c>
      <c r="AG8" s="241">
        <f t="shared" si="6"/>
        <v>2.564102564102564</v>
      </c>
      <c r="AH8" s="241">
        <f t="shared" si="7"/>
        <v>0</v>
      </c>
      <c r="AI8" s="241">
        <f t="shared" si="8"/>
        <v>0</v>
      </c>
      <c r="AJ8" s="241">
        <f t="shared" si="9"/>
        <v>0</v>
      </c>
      <c r="AK8" s="241">
        <f t="shared" si="10"/>
        <v>0</v>
      </c>
      <c r="AL8" s="241">
        <f t="shared" si="11"/>
        <v>0</v>
      </c>
      <c r="AM8" s="241">
        <f t="shared" si="12"/>
        <v>0</v>
      </c>
      <c r="AN8" s="241">
        <f t="shared" si="13"/>
        <v>0</v>
      </c>
      <c r="AO8" s="241">
        <f t="shared" si="14"/>
        <v>0</v>
      </c>
      <c r="AP8" s="241">
        <f t="shared" si="15"/>
        <v>0</v>
      </c>
      <c r="AQ8" s="241">
        <f t="shared" si="16"/>
        <v>0</v>
      </c>
      <c r="AR8" s="241">
        <f t="shared" si="17"/>
        <v>0</v>
      </c>
      <c r="AS8" s="241">
        <f t="shared" si="18"/>
        <v>0</v>
      </c>
      <c r="AT8" s="241">
        <f t="shared" si="19"/>
        <v>0</v>
      </c>
      <c r="AU8" s="241">
        <f t="shared" si="20"/>
        <v>0</v>
      </c>
      <c r="AV8" s="242">
        <f t="shared" si="21"/>
        <v>0</v>
      </c>
      <c r="AW8" s="240">
        <f t="shared" si="22"/>
        <v>2.564102564102564</v>
      </c>
      <c r="AX8" s="254">
        <f t="shared" si="23"/>
        <v>0</v>
      </c>
    </row>
    <row r="9" spans="1:50" ht="20.25" customHeight="1" thickBot="1">
      <c r="A9" s="19">
        <v>5</v>
      </c>
      <c r="B9" s="480"/>
      <c r="C9" s="296" t="s">
        <v>36</v>
      </c>
      <c r="D9" s="151">
        <v>35</v>
      </c>
      <c r="E9" s="154">
        <v>26</v>
      </c>
      <c r="F9" s="135">
        <v>1</v>
      </c>
      <c r="G9" s="135">
        <v>3</v>
      </c>
      <c r="H9" s="135">
        <v>0</v>
      </c>
      <c r="I9" s="135">
        <v>2</v>
      </c>
      <c r="J9" s="135">
        <v>0</v>
      </c>
      <c r="K9" s="135">
        <v>1</v>
      </c>
      <c r="L9" s="135">
        <v>0</v>
      </c>
      <c r="M9" s="135">
        <v>0</v>
      </c>
      <c r="N9" s="135">
        <v>2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135">
        <v>0</v>
      </c>
      <c r="Y9" s="155">
        <v>0</v>
      </c>
      <c r="Z9" s="166">
        <f t="shared" si="0"/>
        <v>3</v>
      </c>
      <c r="AA9" s="155">
        <f t="shared" si="1"/>
        <v>2</v>
      </c>
      <c r="AB9" s="240">
        <f t="shared" si="24"/>
        <v>74.28571428571429</v>
      </c>
      <c r="AC9" s="241">
        <f t="shared" si="2"/>
        <v>2.857142857142857</v>
      </c>
      <c r="AD9" s="241">
        <f t="shared" si="3"/>
        <v>8.571428571428571</v>
      </c>
      <c r="AE9" s="241">
        <f t="shared" si="4"/>
        <v>0</v>
      </c>
      <c r="AF9" s="241">
        <f t="shared" si="5"/>
        <v>5.714285714285714</v>
      </c>
      <c r="AG9" s="241">
        <f t="shared" si="6"/>
        <v>0</v>
      </c>
      <c r="AH9" s="241">
        <f t="shared" si="7"/>
        <v>2.857142857142857</v>
      </c>
      <c r="AI9" s="241">
        <f t="shared" si="8"/>
        <v>0</v>
      </c>
      <c r="AJ9" s="241">
        <f t="shared" si="9"/>
        <v>0</v>
      </c>
      <c r="AK9" s="241">
        <f t="shared" si="10"/>
        <v>5.714285714285714</v>
      </c>
      <c r="AL9" s="241">
        <f t="shared" si="11"/>
        <v>0</v>
      </c>
      <c r="AM9" s="241">
        <f t="shared" si="12"/>
        <v>0</v>
      </c>
      <c r="AN9" s="241">
        <f t="shared" si="13"/>
        <v>0</v>
      </c>
      <c r="AO9" s="241">
        <f t="shared" si="14"/>
        <v>0</v>
      </c>
      <c r="AP9" s="241">
        <f t="shared" si="15"/>
        <v>0</v>
      </c>
      <c r="AQ9" s="241">
        <f t="shared" si="16"/>
        <v>0</v>
      </c>
      <c r="AR9" s="241">
        <f t="shared" si="17"/>
        <v>0</v>
      </c>
      <c r="AS9" s="241">
        <f t="shared" si="18"/>
        <v>0</v>
      </c>
      <c r="AT9" s="241">
        <f t="shared" si="19"/>
        <v>0</v>
      </c>
      <c r="AU9" s="241">
        <f t="shared" si="20"/>
        <v>0</v>
      </c>
      <c r="AV9" s="242">
        <f t="shared" si="21"/>
        <v>0</v>
      </c>
      <c r="AW9" s="240">
        <f t="shared" si="22"/>
        <v>8.571428571428571</v>
      </c>
      <c r="AX9" s="254">
        <f t="shared" si="23"/>
        <v>5.714285714285714</v>
      </c>
    </row>
    <row r="10" spans="1:50" ht="20.25" customHeight="1" thickBot="1">
      <c r="A10" s="19">
        <v>6</v>
      </c>
      <c r="B10" s="480"/>
      <c r="C10" s="297" t="s">
        <v>21</v>
      </c>
      <c r="D10" s="152">
        <v>34</v>
      </c>
      <c r="E10" s="173">
        <v>27</v>
      </c>
      <c r="F10" s="208">
        <v>1</v>
      </c>
      <c r="G10" s="208">
        <v>2</v>
      </c>
      <c r="H10" s="208">
        <v>2</v>
      </c>
      <c r="I10" s="208">
        <v>1</v>
      </c>
      <c r="J10" s="208">
        <v>0</v>
      </c>
      <c r="K10" s="208">
        <v>0</v>
      </c>
      <c r="L10" s="208">
        <v>0</v>
      </c>
      <c r="M10" s="208">
        <v>0</v>
      </c>
      <c r="N10" s="208">
        <v>0</v>
      </c>
      <c r="O10" s="208">
        <v>0</v>
      </c>
      <c r="P10" s="208">
        <v>0</v>
      </c>
      <c r="Q10" s="208">
        <v>0</v>
      </c>
      <c r="R10" s="208">
        <v>0</v>
      </c>
      <c r="S10" s="208">
        <v>0</v>
      </c>
      <c r="T10" s="208">
        <v>0</v>
      </c>
      <c r="U10" s="209">
        <v>0</v>
      </c>
      <c r="V10" s="208">
        <v>0</v>
      </c>
      <c r="W10" s="208">
        <v>0</v>
      </c>
      <c r="X10" s="208">
        <v>0</v>
      </c>
      <c r="Y10" s="210">
        <v>1</v>
      </c>
      <c r="Z10" s="211">
        <f t="shared" si="0"/>
        <v>1</v>
      </c>
      <c r="AA10" s="210">
        <f t="shared" si="1"/>
        <v>1</v>
      </c>
      <c r="AB10" s="243">
        <f t="shared" si="24"/>
        <v>79.41176470588235</v>
      </c>
      <c r="AC10" s="244">
        <f t="shared" si="2"/>
        <v>2.941176470588235</v>
      </c>
      <c r="AD10" s="244">
        <f t="shared" si="3"/>
        <v>5.88235294117647</v>
      </c>
      <c r="AE10" s="244">
        <f t="shared" si="4"/>
        <v>5.88235294117647</v>
      </c>
      <c r="AF10" s="244">
        <f t="shared" si="5"/>
        <v>2.941176470588235</v>
      </c>
      <c r="AG10" s="244">
        <f t="shared" si="6"/>
        <v>0</v>
      </c>
      <c r="AH10" s="244">
        <f t="shared" si="7"/>
        <v>0</v>
      </c>
      <c r="AI10" s="244">
        <f t="shared" si="8"/>
        <v>0</v>
      </c>
      <c r="AJ10" s="244">
        <f t="shared" si="9"/>
        <v>0</v>
      </c>
      <c r="AK10" s="244">
        <f t="shared" si="10"/>
        <v>0</v>
      </c>
      <c r="AL10" s="244">
        <f t="shared" si="11"/>
        <v>0</v>
      </c>
      <c r="AM10" s="244">
        <f t="shared" si="12"/>
        <v>0</v>
      </c>
      <c r="AN10" s="244">
        <f t="shared" si="13"/>
        <v>0</v>
      </c>
      <c r="AO10" s="244">
        <f t="shared" si="14"/>
        <v>0</v>
      </c>
      <c r="AP10" s="244">
        <f t="shared" si="15"/>
        <v>0</v>
      </c>
      <c r="AQ10" s="244">
        <f t="shared" si="16"/>
        <v>0</v>
      </c>
      <c r="AR10" s="244">
        <f t="shared" si="17"/>
        <v>0</v>
      </c>
      <c r="AS10" s="244">
        <f t="shared" si="18"/>
        <v>0</v>
      </c>
      <c r="AT10" s="244">
        <f t="shared" si="19"/>
        <v>0</v>
      </c>
      <c r="AU10" s="244">
        <f t="shared" si="20"/>
        <v>0</v>
      </c>
      <c r="AV10" s="245">
        <f t="shared" si="21"/>
        <v>2.941176470588235</v>
      </c>
      <c r="AW10" s="243">
        <f t="shared" si="22"/>
        <v>2.941176470588235</v>
      </c>
      <c r="AX10" s="255">
        <f t="shared" si="23"/>
        <v>2.941176470588235</v>
      </c>
    </row>
    <row r="11" spans="1:50" ht="20.25" customHeight="1" thickBot="1">
      <c r="A11" s="19">
        <v>7</v>
      </c>
      <c r="B11" s="479" t="s">
        <v>75</v>
      </c>
      <c r="C11" s="295" t="s">
        <v>22</v>
      </c>
      <c r="D11" s="150">
        <v>167</v>
      </c>
      <c r="E11" s="179">
        <v>133</v>
      </c>
      <c r="F11" s="212">
        <v>3</v>
      </c>
      <c r="G11" s="212">
        <v>12</v>
      </c>
      <c r="H11" s="212">
        <v>8</v>
      </c>
      <c r="I11" s="212">
        <v>3</v>
      </c>
      <c r="J11" s="212">
        <v>2</v>
      </c>
      <c r="K11" s="212">
        <v>1</v>
      </c>
      <c r="L11" s="212">
        <v>0</v>
      </c>
      <c r="M11" s="212">
        <v>1</v>
      </c>
      <c r="N11" s="212">
        <v>1</v>
      </c>
      <c r="O11" s="212">
        <v>1</v>
      </c>
      <c r="P11" s="212">
        <v>1</v>
      </c>
      <c r="Q11" s="212">
        <v>0</v>
      </c>
      <c r="R11" s="212">
        <v>0</v>
      </c>
      <c r="S11" s="212">
        <v>0</v>
      </c>
      <c r="T11" s="212">
        <v>0</v>
      </c>
      <c r="U11" s="212">
        <v>0</v>
      </c>
      <c r="V11" s="212">
        <v>0</v>
      </c>
      <c r="W11" s="212">
        <v>1</v>
      </c>
      <c r="X11" s="212">
        <v>0</v>
      </c>
      <c r="Y11" s="213">
        <v>0</v>
      </c>
      <c r="Z11" s="214">
        <f t="shared" si="0"/>
        <v>8</v>
      </c>
      <c r="AA11" s="213">
        <f t="shared" si="1"/>
        <v>4</v>
      </c>
      <c r="AB11" s="237">
        <f t="shared" si="24"/>
        <v>79.64071856287424</v>
      </c>
      <c r="AC11" s="238">
        <f t="shared" si="2"/>
        <v>1.7964071856287425</v>
      </c>
      <c r="AD11" s="238">
        <f t="shared" si="3"/>
        <v>7.18562874251497</v>
      </c>
      <c r="AE11" s="238">
        <f t="shared" si="4"/>
        <v>4.790419161676647</v>
      </c>
      <c r="AF11" s="238">
        <f t="shared" si="5"/>
        <v>1.7964071856287425</v>
      </c>
      <c r="AG11" s="238">
        <f t="shared" si="6"/>
        <v>1.1976047904191618</v>
      </c>
      <c r="AH11" s="238">
        <f t="shared" si="7"/>
        <v>0.5988023952095809</v>
      </c>
      <c r="AI11" s="238">
        <f t="shared" si="8"/>
        <v>0</v>
      </c>
      <c r="AJ11" s="238">
        <f t="shared" si="9"/>
        <v>0.5988023952095809</v>
      </c>
      <c r="AK11" s="238">
        <f t="shared" si="10"/>
        <v>0.5988023952095809</v>
      </c>
      <c r="AL11" s="238">
        <f t="shared" si="11"/>
        <v>0.5988023952095809</v>
      </c>
      <c r="AM11" s="238">
        <f t="shared" si="12"/>
        <v>0.5988023952095809</v>
      </c>
      <c r="AN11" s="238">
        <f t="shared" si="13"/>
        <v>0</v>
      </c>
      <c r="AO11" s="238">
        <f t="shared" si="14"/>
        <v>0</v>
      </c>
      <c r="AP11" s="238">
        <f t="shared" si="15"/>
        <v>0</v>
      </c>
      <c r="AQ11" s="238">
        <f t="shared" si="16"/>
        <v>0</v>
      </c>
      <c r="AR11" s="238">
        <f t="shared" si="17"/>
        <v>0</v>
      </c>
      <c r="AS11" s="238">
        <f t="shared" si="18"/>
        <v>0</v>
      </c>
      <c r="AT11" s="238">
        <f t="shared" si="19"/>
        <v>0.5988023952095809</v>
      </c>
      <c r="AU11" s="238">
        <f t="shared" si="20"/>
        <v>0</v>
      </c>
      <c r="AV11" s="239">
        <f t="shared" si="21"/>
        <v>0</v>
      </c>
      <c r="AW11" s="237">
        <f t="shared" si="22"/>
        <v>4.790419161676647</v>
      </c>
      <c r="AX11" s="253">
        <f t="shared" si="23"/>
        <v>2.3952095808383236</v>
      </c>
    </row>
    <row r="12" spans="1:50" ht="20.25" customHeight="1" thickBot="1">
      <c r="A12" s="19">
        <v>8</v>
      </c>
      <c r="B12" s="479"/>
      <c r="C12" s="297" t="s">
        <v>23</v>
      </c>
      <c r="D12" s="152">
        <v>409</v>
      </c>
      <c r="E12" s="173">
        <v>359</v>
      </c>
      <c r="F12" s="205">
        <v>8</v>
      </c>
      <c r="G12" s="205">
        <v>21</v>
      </c>
      <c r="H12" s="205">
        <v>3</v>
      </c>
      <c r="I12" s="205">
        <v>6</v>
      </c>
      <c r="J12" s="205">
        <v>4</v>
      </c>
      <c r="K12" s="205">
        <v>2</v>
      </c>
      <c r="L12" s="205">
        <v>2</v>
      </c>
      <c r="M12" s="205">
        <v>2</v>
      </c>
      <c r="N12" s="205">
        <v>0</v>
      </c>
      <c r="O12" s="205">
        <v>0</v>
      </c>
      <c r="P12" s="205">
        <v>1</v>
      </c>
      <c r="Q12" s="205">
        <v>0</v>
      </c>
      <c r="R12" s="205">
        <v>0</v>
      </c>
      <c r="S12" s="205">
        <v>1</v>
      </c>
      <c r="T12" s="205">
        <v>0</v>
      </c>
      <c r="U12" s="205">
        <v>0</v>
      </c>
      <c r="V12" s="205">
        <v>0</v>
      </c>
      <c r="W12" s="205">
        <v>0</v>
      </c>
      <c r="X12" s="205">
        <v>0</v>
      </c>
      <c r="Y12" s="206">
        <v>0</v>
      </c>
      <c r="Z12" s="207">
        <f t="shared" si="0"/>
        <v>12</v>
      </c>
      <c r="AA12" s="206">
        <f t="shared" si="1"/>
        <v>2</v>
      </c>
      <c r="AB12" s="243">
        <f t="shared" si="24"/>
        <v>87.77506112469437</v>
      </c>
      <c r="AC12" s="244">
        <f t="shared" si="2"/>
        <v>1.9559902200488997</v>
      </c>
      <c r="AD12" s="244">
        <f t="shared" si="3"/>
        <v>5.134474327628362</v>
      </c>
      <c r="AE12" s="244">
        <f t="shared" si="4"/>
        <v>0.7334963325183375</v>
      </c>
      <c r="AF12" s="244">
        <f t="shared" si="5"/>
        <v>1.466992665036675</v>
      </c>
      <c r="AG12" s="244">
        <f t="shared" si="6"/>
        <v>0.9779951100244498</v>
      </c>
      <c r="AH12" s="244">
        <f t="shared" si="7"/>
        <v>0.4889975550122249</v>
      </c>
      <c r="AI12" s="244">
        <f t="shared" si="8"/>
        <v>0.4889975550122249</v>
      </c>
      <c r="AJ12" s="244">
        <f t="shared" si="9"/>
        <v>0.4889975550122249</v>
      </c>
      <c r="AK12" s="244">
        <f t="shared" si="10"/>
        <v>0</v>
      </c>
      <c r="AL12" s="244">
        <f t="shared" si="11"/>
        <v>0</v>
      </c>
      <c r="AM12" s="244">
        <f t="shared" si="12"/>
        <v>0.24449877750611246</v>
      </c>
      <c r="AN12" s="244">
        <f t="shared" si="13"/>
        <v>0</v>
      </c>
      <c r="AO12" s="244">
        <f t="shared" si="14"/>
        <v>0</v>
      </c>
      <c r="AP12" s="244">
        <f t="shared" si="15"/>
        <v>0.24449877750611246</v>
      </c>
      <c r="AQ12" s="244">
        <f t="shared" si="16"/>
        <v>0</v>
      </c>
      <c r="AR12" s="244">
        <f t="shared" si="17"/>
        <v>0</v>
      </c>
      <c r="AS12" s="244">
        <f t="shared" si="18"/>
        <v>0</v>
      </c>
      <c r="AT12" s="244">
        <f t="shared" si="19"/>
        <v>0</v>
      </c>
      <c r="AU12" s="244">
        <f t="shared" si="20"/>
        <v>0</v>
      </c>
      <c r="AV12" s="245">
        <f t="shared" si="21"/>
        <v>0</v>
      </c>
      <c r="AW12" s="243">
        <f t="shared" si="22"/>
        <v>2.93398533007335</v>
      </c>
      <c r="AX12" s="255">
        <f t="shared" si="23"/>
        <v>0.4889975550122249</v>
      </c>
    </row>
    <row r="13" spans="1:50" ht="20.25" customHeight="1" thickBot="1">
      <c r="A13" s="19">
        <v>9</v>
      </c>
      <c r="B13" s="479" t="s">
        <v>78</v>
      </c>
      <c r="C13" s="295" t="s">
        <v>24</v>
      </c>
      <c r="D13" s="151">
        <v>1419</v>
      </c>
      <c r="E13" s="191">
        <v>1228</v>
      </c>
      <c r="F13" s="137">
        <v>34</v>
      </c>
      <c r="G13" s="137">
        <v>67</v>
      </c>
      <c r="H13" s="137">
        <v>24</v>
      </c>
      <c r="I13" s="137">
        <v>23</v>
      </c>
      <c r="J13" s="137">
        <v>11</v>
      </c>
      <c r="K13" s="137">
        <v>7</v>
      </c>
      <c r="L13" s="137">
        <v>8</v>
      </c>
      <c r="M13" s="137">
        <v>4</v>
      </c>
      <c r="N13" s="137">
        <v>2</v>
      </c>
      <c r="O13" s="137">
        <v>3</v>
      </c>
      <c r="P13" s="137">
        <v>3</v>
      </c>
      <c r="Q13" s="137">
        <v>3</v>
      </c>
      <c r="R13" s="137">
        <v>1</v>
      </c>
      <c r="S13" s="137">
        <v>0</v>
      </c>
      <c r="T13" s="137">
        <v>0</v>
      </c>
      <c r="U13" s="137">
        <v>0</v>
      </c>
      <c r="V13" s="137">
        <v>0</v>
      </c>
      <c r="W13" s="137">
        <v>1</v>
      </c>
      <c r="X13" s="137">
        <v>0</v>
      </c>
      <c r="Y13" s="200">
        <v>0</v>
      </c>
      <c r="Z13" s="201">
        <f t="shared" si="0"/>
        <v>43</v>
      </c>
      <c r="AA13" s="200">
        <f t="shared" si="1"/>
        <v>13</v>
      </c>
      <c r="AB13" s="246">
        <f t="shared" si="24"/>
        <v>86.5398167723749</v>
      </c>
      <c r="AC13" s="247">
        <f t="shared" si="2"/>
        <v>2.3960535588442564</v>
      </c>
      <c r="AD13" s="247">
        <f t="shared" si="3"/>
        <v>4.721634954193093</v>
      </c>
      <c r="AE13" s="247">
        <f t="shared" si="4"/>
        <v>1.6913319238900635</v>
      </c>
      <c r="AF13" s="247">
        <f t="shared" si="5"/>
        <v>1.620859760394644</v>
      </c>
      <c r="AG13" s="247">
        <f t="shared" si="6"/>
        <v>0.7751937984496124</v>
      </c>
      <c r="AH13" s="247">
        <f t="shared" si="7"/>
        <v>0.49330514446793516</v>
      </c>
      <c r="AI13" s="247">
        <f t="shared" si="8"/>
        <v>0.5637773079633545</v>
      </c>
      <c r="AJ13" s="247">
        <f t="shared" si="9"/>
        <v>0.28188865398167723</v>
      </c>
      <c r="AK13" s="247">
        <f t="shared" si="10"/>
        <v>0.14094432699083861</v>
      </c>
      <c r="AL13" s="247">
        <f t="shared" si="11"/>
        <v>0.21141649048625794</v>
      </c>
      <c r="AM13" s="247">
        <f t="shared" si="12"/>
        <v>0.21141649048625794</v>
      </c>
      <c r="AN13" s="247">
        <f t="shared" si="13"/>
        <v>0.21141649048625794</v>
      </c>
      <c r="AO13" s="247">
        <f t="shared" si="14"/>
        <v>0.07047216349541931</v>
      </c>
      <c r="AP13" s="247">
        <f t="shared" si="15"/>
        <v>0</v>
      </c>
      <c r="AQ13" s="247">
        <f t="shared" si="16"/>
        <v>0</v>
      </c>
      <c r="AR13" s="247">
        <f t="shared" si="17"/>
        <v>0</v>
      </c>
      <c r="AS13" s="247">
        <f t="shared" si="18"/>
        <v>0</v>
      </c>
      <c r="AT13" s="247">
        <f t="shared" si="19"/>
        <v>0.07047216349541931</v>
      </c>
      <c r="AU13" s="247">
        <f t="shared" si="20"/>
        <v>0</v>
      </c>
      <c r="AV13" s="248">
        <f t="shared" si="21"/>
        <v>0</v>
      </c>
      <c r="AW13" s="246">
        <f t="shared" si="22"/>
        <v>3.0303030303030303</v>
      </c>
      <c r="AX13" s="256">
        <f t="shared" si="23"/>
        <v>0.9161381254404511</v>
      </c>
    </row>
    <row r="14" spans="1:50" ht="20.25" customHeight="1" thickBot="1">
      <c r="A14" s="19">
        <v>10</v>
      </c>
      <c r="B14" s="479"/>
      <c r="C14" s="296" t="s">
        <v>25</v>
      </c>
      <c r="D14" s="151">
        <v>941</v>
      </c>
      <c r="E14" s="154">
        <v>851</v>
      </c>
      <c r="F14" s="141">
        <v>18</v>
      </c>
      <c r="G14" s="141">
        <v>39</v>
      </c>
      <c r="H14" s="141">
        <v>10</v>
      </c>
      <c r="I14" s="141">
        <v>8</v>
      </c>
      <c r="J14" s="141">
        <v>1</v>
      </c>
      <c r="K14" s="141">
        <v>4</v>
      </c>
      <c r="L14" s="141">
        <v>2</v>
      </c>
      <c r="M14" s="141">
        <v>1</v>
      </c>
      <c r="N14" s="141">
        <v>0</v>
      </c>
      <c r="O14" s="141">
        <v>2</v>
      </c>
      <c r="P14" s="141">
        <v>1</v>
      </c>
      <c r="Q14" s="141">
        <v>1</v>
      </c>
      <c r="R14" s="141">
        <v>1</v>
      </c>
      <c r="S14" s="141">
        <v>2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56">
        <v>0</v>
      </c>
      <c r="Z14" s="167">
        <f t="shared" si="0"/>
        <v>15</v>
      </c>
      <c r="AA14" s="156">
        <f t="shared" si="1"/>
        <v>7</v>
      </c>
      <c r="AB14" s="240">
        <f t="shared" si="24"/>
        <v>90.43570669500531</v>
      </c>
      <c r="AC14" s="241">
        <f t="shared" si="2"/>
        <v>1.9128586609989375</v>
      </c>
      <c r="AD14" s="241">
        <f t="shared" si="3"/>
        <v>4.1445270988310305</v>
      </c>
      <c r="AE14" s="241">
        <f t="shared" si="4"/>
        <v>1.0626992561105209</v>
      </c>
      <c r="AF14" s="241">
        <f t="shared" si="5"/>
        <v>0.8501594048884166</v>
      </c>
      <c r="AG14" s="241">
        <f t="shared" si="6"/>
        <v>0.10626992561105207</v>
      </c>
      <c r="AH14" s="241">
        <f t="shared" si="7"/>
        <v>0.4250797024442083</v>
      </c>
      <c r="AI14" s="241">
        <f t="shared" si="8"/>
        <v>0.21253985122210414</v>
      </c>
      <c r="AJ14" s="241">
        <f t="shared" si="9"/>
        <v>0.10626992561105207</v>
      </c>
      <c r="AK14" s="241">
        <f t="shared" si="10"/>
        <v>0</v>
      </c>
      <c r="AL14" s="241">
        <f t="shared" si="11"/>
        <v>0.21253985122210414</v>
      </c>
      <c r="AM14" s="241">
        <f t="shared" si="12"/>
        <v>0.10626992561105207</v>
      </c>
      <c r="AN14" s="241">
        <f t="shared" si="13"/>
        <v>0.10626992561105207</v>
      </c>
      <c r="AO14" s="241">
        <f t="shared" si="14"/>
        <v>0.10626992561105207</v>
      </c>
      <c r="AP14" s="241">
        <f t="shared" si="15"/>
        <v>0.21253985122210414</v>
      </c>
      <c r="AQ14" s="241">
        <f t="shared" si="16"/>
        <v>0</v>
      </c>
      <c r="AR14" s="241">
        <f t="shared" si="17"/>
        <v>0</v>
      </c>
      <c r="AS14" s="241">
        <f t="shared" si="18"/>
        <v>0</v>
      </c>
      <c r="AT14" s="241">
        <f t="shared" si="19"/>
        <v>0</v>
      </c>
      <c r="AU14" s="241">
        <f t="shared" si="20"/>
        <v>0</v>
      </c>
      <c r="AV14" s="242">
        <f t="shared" si="21"/>
        <v>0</v>
      </c>
      <c r="AW14" s="240">
        <f t="shared" si="22"/>
        <v>1.5940488841657812</v>
      </c>
      <c r="AX14" s="254">
        <f t="shared" si="23"/>
        <v>0.7438894792773645</v>
      </c>
    </row>
    <row r="15" spans="1:50" ht="20.25" customHeight="1" thickBot="1">
      <c r="A15" s="19">
        <v>11</v>
      </c>
      <c r="B15" s="479"/>
      <c r="C15" s="296" t="s">
        <v>26</v>
      </c>
      <c r="D15" s="151">
        <v>545</v>
      </c>
      <c r="E15" s="154">
        <v>469</v>
      </c>
      <c r="F15" s="141">
        <v>16</v>
      </c>
      <c r="G15" s="141">
        <v>20</v>
      </c>
      <c r="H15" s="141">
        <v>5</v>
      </c>
      <c r="I15" s="141">
        <v>10</v>
      </c>
      <c r="J15" s="141">
        <v>8</v>
      </c>
      <c r="K15" s="141">
        <v>7</v>
      </c>
      <c r="L15" s="141">
        <v>3</v>
      </c>
      <c r="M15" s="141">
        <v>1</v>
      </c>
      <c r="N15" s="141">
        <v>4</v>
      </c>
      <c r="O15" s="141">
        <v>1</v>
      </c>
      <c r="P15" s="141">
        <v>1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56">
        <v>0</v>
      </c>
      <c r="Z15" s="167">
        <f t="shared" si="0"/>
        <v>25</v>
      </c>
      <c r="AA15" s="156">
        <f t="shared" si="1"/>
        <v>6</v>
      </c>
      <c r="AB15" s="240">
        <f t="shared" si="24"/>
        <v>86.05504587155963</v>
      </c>
      <c r="AC15" s="241">
        <f t="shared" si="2"/>
        <v>2.9357798165137616</v>
      </c>
      <c r="AD15" s="241">
        <f t="shared" si="3"/>
        <v>3.669724770642202</v>
      </c>
      <c r="AE15" s="241">
        <f t="shared" si="4"/>
        <v>0.9174311926605505</v>
      </c>
      <c r="AF15" s="241">
        <f t="shared" si="5"/>
        <v>1.834862385321101</v>
      </c>
      <c r="AG15" s="241">
        <f t="shared" si="6"/>
        <v>1.4678899082568808</v>
      </c>
      <c r="AH15" s="241">
        <f t="shared" si="7"/>
        <v>1.2844036697247707</v>
      </c>
      <c r="AI15" s="241">
        <f t="shared" si="8"/>
        <v>0.5504587155963303</v>
      </c>
      <c r="AJ15" s="241">
        <f t="shared" si="9"/>
        <v>0.1834862385321101</v>
      </c>
      <c r="AK15" s="241">
        <f t="shared" si="10"/>
        <v>0.7339449541284404</v>
      </c>
      <c r="AL15" s="241">
        <f t="shared" si="11"/>
        <v>0.1834862385321101</v>
      </c>
      <c r="AM15" s="241">
        <f t="shared" si="12"/>
        <v>0.1834862385321101</v>
      </c>
      <c r="AN15" s="241">
        <f t="shared" si="13"/>
        <v>0</v>
      </c>
      <c r="AO15" s="241">
        <f t="shared" si="14"/>
        <v>0</v>
      </c>
      <c r="AP15" s="241">
        <f t="shared" si="15"/>
        <v>0</v>
      </c>
      <c r="AQ15" s="241">
        <f t="shared" si="16"/>
        <v>0</v>
      </c>
      <c r="AR15" s="241">
        <f t="shared" si="17"/>
        <v>0</v>
      </c>
      <c r="AS15" s="241">
        <f t="shared" si="18"/>
        <v>0</v>
      </c>
      <c r="AT15" s="241">
        <f t="shared" si="19"/>
        <v>0</v>
      </c>
      <c r="AU15" s="241">
        <f t="shared" si="20"/>
        <v>0</v>
      </c>
      <c r="AV15" s="242">
        <f t="shared" si="21"/>
        <v>0</v>
      </c>
      <c r="AW15" s="240">
        <f t="shared" si="22"/>
        <v>4.587155963302752</v>
      </c>
      <c r="AX15" s="254">
        <f t="shared" si="23"/>
        <v>1.1009174311926606</v>
      </c>
    </row>
    <row r="16" spans="1:50" ht="20.25" customHeight="1" thickBot="1">
      <c r="A16" s="19">
        <v>12</v>
      </c>
      <c r="B16" s="479"/>
      <c r="C16" s="296" t="s">
        <v>37</v>
      </c>
      <c r="D16" s="151">
        <v>163</v>
      </c>
      <c r="E16" s="154">
        <v>142</v>
      </c>
      <c r="F16" s="135">
        <v>2</v>
      </c>
      <c r="G16" s="135">
        <v>8</v>
      </c>
      <c r="H16" s="135">
        <v>5</v>
      </c>
      <c r="I16" s="135">
        <v>4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1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55">
        <v>1</v>
      </c>
      <c r="Z16" s="166">
        <f t="shared" si="0"/>
        <v>2</v>
      </c>
      <c r="AA16" s="155">
        <f t="shared" si="1"/>
        <v>2</v>
      </c>
      <c r="AB16" s="240">
        <f t="shared" si="24"/>
        <v>87.11656441717791</v>
      </c>
      <c r="AC16" s="241">
        <f t="shared" si="2"/>
        <v>1.2269938650306749</v>
      </c>
      <c r="AD16" s="241">
        <f t="shared" si="3"/>
        <v>4.9079754601226995</v>
      </c>
      <c r="AE16" s="241">
        <f t="shared" si="4"/>
        <v>3.067484662576687</v>
      </c>
      <c r="AF16" s="241">
        <f t="shared" si="5"/>
        <v>2.4539877300613497</v>
      </c>
      <c r="AG16" s="241">
        <f t="shared" si="6"/>
        <v>0</v>
      </c>
      <c r="AH16" s="241">
        <f t="shared" si="7"/>
        <v>0</v>
      </c>
      <c r="AI16" s="241">
        <f t="shared" si="8"/>
        <v>0</v>
      </c>
      <c r="AJ16" s="241">
        <f t="shared" si="9"/>
        <v>0</v>
      </c>
      <c r="AK16" s="241">
        <f t="shared" si="10"/>
        <v>0</v>
      </c>
      <c r="AL16" s="241">
        <f t="shared" si="11"/>
        <v>0.6134969325153374</v>
      </c>
      <c r="AM16" s="241">
        <f t="shared" si="12"/>
        <v>0</v>
      </c>
      <c r="AN16" s="241">
        <f t="shared" si="13"/>
        <v>0</v>
      </c>
      <c r="AO16" s="241">
        <f t="shared" si="14"/>
        <v>0</v>
      </c>
      <c r="AP16" s="241">
        <f t="shared" si="15"/>
        <v>0</v>
      </c>
      <c r="AQ16" s="241">
        <f t="shared" si="16"/>
        <v>0</v>
      </c>
      <c r="AR16" s="241">
        <f t="shared" si="17"/>
        <v>0</v>
      </c>
      <c r="AS16" s="241">
        <f t="shared" si="18"/>
        <v>0</v>
      </c>
      <c r="AT16" s="241">
        <f t="shared" si="19"/>
        <v>0</v>
      </c>
      <c r="AU16" s="241">
        <f t="shared" si="20"/>
        <v>0</v>
      </c>
      <c r="AV16" s="242">
        <f t="shared" si="21"/>
        <v>0.6134969325153374</v>
      </c>
      <c r="AW16" s="240">
        <f t="shared" si="22"/>
        <v>1.2269938650306749</v>
      </c>
      <c r="AX16" s="254">
        <f t="shared" si="23"/>
        <v>1.2269938650306749</v>
      </c>
    </row>
    <row r="17" spans="1:50" ht="20.25" customHeight="1" thickBot="1">
      <c r="A17" s="19">
        <v>13</v>
      </c>
      <c r="B17" s="479"/>
      <c r="C17" s="296" t="s">
        <v>27</v>
      </c>
      <c r="D17" s="151">
        <v>331</v>
      </c>
      <c r="E17" s="154">
        <v>289</v>
      </c>
      <c r="F17" s="141">
        <v>9</v>
      </c>
      <c r="G17" s="141">
        <v>13</v>
      </c>
      <c r="H17" s="141">
        <v>6</v>
      </c>
      <c r="I17" s="141">
        <v>7</v>
      </c>
      <c r="J17" s="141">
        <v>5</v>
      </c>
      <c r="K17" s="141">
        <v>0</v>
      </c>
      <c r="L17" s="141">
        <v>0</v>
      </c>
      <c r="M17" s="141">
        <v>0</v>
      </c>
      <c r="N17" s="141">
        <v>1</v>
      </c>
      <c r="O17" s="141">
        <v>0</v>
      </c>
      <c r="P17" s="141">
        <v>0</v>
      </c>
      <c r="Q17" s="141">
        <v>0</v>
      </c>
      <c r="R17" s="141">
        <v>1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56">
        <v>0</v>
      </c>
      <c r="Z17" s="167">
        <f t="shared" si="0"/>
        <v>7</v>
      </c>
      <c r="AA17" s="156">
        <f t="shared" si="1"/>
        <v>2</v>
      </c>
      <c r="AB17" s="240">
        <f t="shared" si="24"/>
        <v>87.31117824773413</v>
      </c>
      <c r="AC17" s="241">
        <f t="shared" si="2"/>
        <v>2.719033232628399</v>
      </c>
      <c r="AD17" s="241">
        <f t="shared" si="3"/>
        <v>3.927492447129909</v>
      </c>
      <c r="AE17" s="241">
        <f t="shared" si="4"/>
        <v>1.812688821752266</v>
      </c>
      <c r="AF17" s="241">
        <f t="shared" si="5"/>
        <v>2.1148036253776437</v>
      </c>
      <c r="AG17" s="241">
        <f t="shared" si="6"/>
        <v>1.5105740181268883</v>
      </c>
      <c r="AH17" s="241">
        <f t="shared" si="7"/>
        <v>0</v>
      </c>
      <c r="AI17" s="241">
        <f t="shared" si="8"/>
        <v>0</v>
      </c>
      <c r="AJ17" s="241">
        <f t="shared" si="9"/>
        <v>0</v>
      </c>
      <c r="AK17" s="241">
        <f t="shared" si="10"/>
        <v>0.3021148036253776</v>
      </c>
      <c r="AL17" s="241">
        <f t="shared" si="11"/>
        <v>0</v>
      </c>
      <c r="AM17" s="241">
        <f t="shared" si="12"/>
        <v>0</v>
      </c>
      <c r="AN17" s="241">
        <f t="shared" si="13"/>
        <v>0</v>
      </c>
      <c r="AO17" s="241">
        <f t="shared" si="14"/>
        <v>0.3021148036253776</v>
      </c>
      <c r="AP17" s="241">
        <f t="shared" si="15"/>
        <v>0</v>
      </c>
      <c r="AQ17" s="241">
        <f t="shared" si="16"/>
        <v>0</v>
      </c>
      <c r="AR17" s="241">
        <f t="shared" si="17"/>
        <v>0</v>
      </c>
      <c r="AS17" s="241">
        <f t="shared" si="18"/>
        <v>0</v>
      </c>
      <c r="AT17" s="241">
        <f t="shared" si="19"/>
        <v>0</v>
      </c>
      <c r="AU17" s="241">
        <f t="shared" si="20"/>
        <v>0</v>
      </c>
      <c r="AV17" s="242">
        <f t="shared" si="21"/>
        <v>0</v>
      </c>
      <c r="AW17" s="240">
        <f t="shared" si="22"/>
        <v>2.1148036253776437</v>
      </c>
      <c r="AX17" s="254">
        <f t="shared" si="23"/>
        <v>0.6042296072507553</v>
      </c>
    </row>
    <row r="18" spans="1:50" ht="20.25" customHeight="1" thickBot="1">
      <c r="A18" s="19">
        <v>14</v>
      </c>
      <c r="B18" s="479"/>
      <c r="C18" s="296" t="s">
        <v>28</v>
      </c>
      <c r="D18" s="151">
        <v>291</v>
      </c>
      <c r="E18" s="154">
        <v>262</v>
      </c>
      <c r="F18" s="141">
        <v>4</v>
      </c>
      <c r="G18" s="141">
        <v>13</v>
      </c>
      <c r="H18" s="141">
        <v>4</v>
      </c>
      <c r="I18" s="141">
        <v>6</v>
      </c>
      <c r="J18" s="141">
        <v>0</v>
      </c>
      <c r="K18" s="141">
        <v>1</v>
      </c>
      <c r="L18" s="141">
        <v>1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56">
        <v>0</v>
      </c>
      <c r="Z18" s="167">
        <f t="shared" si="0"/>
        <v>2</v>
      </c>
      <c r="AA18" s="156">
        <f t="shared" si="1"/>
        <v>0</v>
      </c>
      <c r="AB18" s="240">
        <f t="shared" si="24"/>
        <v>90.03436426116839</v>
      </c>
      <c r="AC18" s="241">
        <f t="shared" si="2"/>
        <v>1.3745704467353952</v>
      </c>
      <c r="AD18" s="241">
        <f t="shared" si="3"/>
        <v>4.4673539518900345</v>
      </c>
      <c r="AE18" s="241">
        <f t="shared" si="4"/>
        <v>1.3745704467353952</v>
      </c>
      <c r="AF18" s="241">
        <f t="shared" si="5"/>
        <v>2.0618556701030926</v>
      </c>
      <c r="AG18" s="241">
        <f t="shared" si="6"/>
        <v>0</v>
      </c>
      <c r="AH18" s="241">
        <f t="shared" si="7"/>
        <v>0.3436426116838488</v>
      </c>
      <c r="AI18" s="241">
        <f t="shared" si="8"/>
        <v>0.3436426116838488</v>
      </c>
      <c r="AJ18" s="241">
        <f t="shared" si="9"/>
        <v>0</v>
      </c>
      <c r="AK18" s="241">
        <f t="shared" si="10"/>
        <v>0</v>
      </c>
      <c r="AL18" s="241">
        <f t="shared" si="11"/>
        <v>0</v>
      </c>
      <c r="AM18" s="241">
        <f t="shared" si="12"/>
        <v>0</v>
      </c>
      <c r="AN18" s="241">
        <f t="shared" si="13"/>
        <v>0</v>
      </c>
      <c r="AO18" s="241">
        <f t="shared" si="14"/>
        <v>0</v>
      </c>
      <c r="AP18" s="241">
        <f t="shared" si="15"/>
        <v>0</v>
      </c>
      <c r="AQ18" s="241">
        <f t="shared" si="16"/>
        <v>0</v>
      </c>
      <c r="AR18" s="241">
        <f t="shared" si="17"/>
        <v>0</v>
      </c>
      <c r="AS18" s="241">
        <f t="shared" si="18"/>
        <v>0</v>
      </c>
      <c r="AT18" s="241">
        <f t="shared" si="19"/>
        <v>0</v>
      </c>
      <c r="AU18" s="241">
        <f t="shared" si="20"/>
        <v>0</v>
      </c>
      <c r="AV18" s="242">
        <f t="shared" si="21"/>
        <v>0</v>
      </c>
      <c r="AW18" s="240">
        <f t="shared" si="22"/>
        <v>0.6872852233676976</v>
      </c>
      <c r="AX18" s="254">
        <f t="shared" si="23"/>
        <v>0</v>
      </c>
    </row>
    <row r="19" spans="1:50" ht="20.25" customHeight="1" thickBot="1">
      <c r="A19" s="19">
        <v>15</v>
      </c>
      <c r="B19" s="479"/>
      <c r="C19" s="296" t="s">
        <v>29</v>
      </c>
      <c r="D19" s="151">
        <v>295</v>
      </c>
      <c r="E19" s="154">
        <v>248</v>
      </c>
      <c r="F19" s="141">
        <v>7</v>
      </c>
      <c r="G19" s="141">
        <v>22</v>
      </c>
      <c r="H19" s="141">
        <v>2</v>
      </c>
      <c r="I19" s="141">
        <v>1</v>
      </c>
      <c r="J19" s="141">
        <v>7</v>
      </c>
      <c r="K19" s="141">
        <v>4</v>
      </c>
      <c r="L19" s="141">
        <v>1</v>
      </c>
      <c r="M19" s="141">
        <v>0</v>
      </c>
      <c r="N19" s="141">
        <v>0</v>
      </c>
      <c r="O19" s="141">
        <v>1</v>
      </c>
      <c r="P19" s="141">
        <v>1</v>
      </c>
      <c r="Q19" s="141">
        <v>0</v>
      </c>
      <c r="R19" s="141">
        <v>0</v>
      </c>
      <c r="S19" s="141">
        <v>0</v>
      </c>
      <c r="T19" s="141">
        <v>0</v>
      </c>
      <c r="U19" s="141">
        <v>1</v>
      </c>
      <c r="V19" s="141">
        <v>0</v>
      </c>
      <c r="W19" s="141">
        <v>0</v>
      </c>
      <c r="X19" s="141">
        <v>0</v>
      </c>
      <c r="Y19" s="156">
        <v>0</v>
      </c>
      <c r="Z19" s="167">
        <f t="shared" si="0"/>
        <v>15</v>
      </c>
      <c r="AA19" s="156">
        <f t="shared" si="1"/>
        <v>3</v>
      </c>
      <c r="AB19" s="240">
        <f t="shared" si="24"/>
        <v>84.06779661016948</v>
      </c>
      <c r="AC19" s="241">
        <f t="shared" si="2"/>
        <v>2.3728813559322033</v>
      </c>
      <c r="AD19" s="241">
        <f t="shared" si="3"/>
        <v>7.457627118644068</v>
      </c>
      <c r="AE19" s="241">
        <f t="shared" si="4"/>
        <v>0.6779661016949152</v>
      </c>
      <c r="AF19" s="241">
        <f t="shared" si="5"/>
        <v>0.3389830508474576</v>
      </c>
      <c r="AG19" s="241">
        <f t="shared" si="6"/>
        <v>2.3728813559322033</v>
      </c>
      <c r="AH19" s="241">
        <f t="shared" si="7"/>
        <v>1.3559322033898304</v>
      </c>
      <c r="AI19" s="241">
        <f t="shared" si="8"/>
        <v>0.3389830508474576</v>
      </c>
      <c r="AJ19" s="241">
        <f t="shared" si="9"/>
        <v>0</v>
      </c>
      <c r="AK19" s="241">
        <f t="shared" si="10"/>
        <v>0</v>
      </c>
      <c r="AL19" s="241">
        <f t="shared" si="11"/>
        <v>0.3389830508474576</v>
      </c>
      <c r="AM19" s="241">
        <f t="shared" si="12"/>
        <v>0.3389830508474576</v>
      </c>
      <c r="AN19" s="241">
        <f t="shared" si="13"/>
        <v>0</v>
      </c>
      <c r="AO19" s="241">
        <f t="shared" si="14"/>
        <v>0</v>
      </c>
      <c r="AP19" s="241">
        <f t="shared" si="15"/>
        <v>0</v>
      </c>
      <c r="AQ19" s="241">
        <f t="shared" si="16"/>
        <v>0</v>
      </c>
      <c r="AR19" s="241">
        <f t="shared" si="17"/>
        <v>0.3389830508474576</v>
      </c>
      <c r="AS19" s="241">
        <f t="shared" si="18"/>
        <v>0</v>
      </c>
      <c r="AT19" s="241">
        <f t="shared" si="19"/>
        <v>0</v>
      </c>
      <c r="AU19" s="241">
        <f t="shared" si="20"/>
        <v>0</v>
      </c>
      <c r="AV19" s="242">
        <f t="shared" si="21"/>
        <v>0</v>
      </c>
      <c r="AW19" s="240">
        <f t="shared" si="22"/>
        <v>5.084745762711865</v>
      </c>
      <c r="AX19" s="254">
        <f t="shared" si="23"/>
        <v>1.0169491525423728</v>
      </c>
    </row>
    <row r="20" spans="1:50" ht="20.25" customHeight="1" thickBot="1">
      <c r="A20" s="19">
        <v>16</v>
      </c>
      <c r="B20" s="479"/>
      <c r="C20" s="297" t="s">
        <v>30</v>
      </c>
      <c r="D20" s="152">
        <v>474</v>
      </c>
      <c r="E20" s="173">
        <v>428</v>
      </c>
      <c r="F20" s="205">
        <v>10</v>
      </c>
      <c r="G20" s="205">
        <v>13</v>
      </c>
      <c r="H20" s="205">
        <v>3</v>
      </c>
      <c r="I20" s="205">
        <v>4</v>
      </c>
      <c r="J20" s="205">
        <v>4</v>
      </c>
      <c r="K20" s="205">
        <v>5</v>
      </c>
      <c r="L20" s="205">
        <v>2</v>
      </c>
      <c r="M20" s="205">
        <v>1</v>
      </c>
      <c r="N20" s="205">
        <v>1</v>
      </c>
      <c r="O20" s="205">
        <v>0</v>
      </c>
      <c r="P20" s="205">
        <v>2</v>
      </c>
      <c r="Q20" s="205">
        <v>0</v>
      </c>
      <c r="R20" s="205">
        <v>0</v>
      </c>
      <c r="S20" s="205">
        <v>0</v>
      </c>
      <c r="T20" s="205">
        <v>0</v>
      </c>
      <c r="U20" s="205">
        <v>1</v>
      </c>
      <c r="V20" s="205">
        <v>0</v>
      </c>
      <c r="W20" s="205">
        <v>0</v>
      </c>
      <c r="X20" s="205">
        <v>0</v>
      </c>
      <c r="Y20" s="206">
        <v>0</v>
      </c>
      <c r="Z20" s="207">
        <f t="shared" si="0"/>
        <v>16</v>
      </c>
      <c r="AA20" s="206">
        <f t="shared" si="1"/>
        <v>4</v>
      </c>
      <c r="AB20" s="243">
        <f t="shared" si="24"/>
        <v>90.29535864978902</v>
      </c>
      <c r="AC20" s="244">
        <f t="shared" si="2"/>
        <v>2.109704641350211</v>
      </c>
      <c r="AD20" s="244">
        <f t="shared" si="3"/>
        <v>2.7426160337552745</v>
      </c>
      <c r="AE20" s="244">
        <f t="shared" si="4"/>
        <v>0.6329113924050633</v>
      </c>
      <c r="AF20" s="244">
        <f t="shared" si="5"/>
        <v>0.8438818565400843</v>
      </c>
      <c r="AG20" s="244">
        <f t="shared" si="6"/>
        <v>0.8438818565400843</v>
      </c>
      <c r="AH20" s="244">
        <f t="shared" si="7"/>
        <v>1.0548523206751055</v>
      </c>
      <c r="AI20" s="244">
        <f t="shared" si="8"/>
        <v>0.42194092827004215</v>
      </c>
      <c r="AJ20" s="244">
        <f t="shared" si="9"/>
        <v>0.21097046413502107</v>
      </c>
      <c r="AK20" s="244">
        <f t="shared" si="10"/>
        <v>0.21097046413502107</v>
      </c>
      <c r="AL20" s="244">
        <f t="shared" si="11"/>
        <v>0</v>
      </c>
      <c r="AM20" s="244">
        <f t="shared" si="12"/>
        <v>0.42194092827004215</v>
      </c>
      <c r="AN20" s="244">
        <f t="shared" si="13"/>
        <v>0</v>
      </c>
      <c r="AO20" s="244">
        <f t="shared" si="14"/>
        <v>0</v>
      </c>
      <c r="AP20" s="244">
        <f t="shared" si="15"/>
        <v>0</v>
      </c>
      <c r="AQ20" s="244">
        <f t="shared" si="16"/>
        <v>0</v>
      </c>
      <c r="AR20" s="244">
        <f t="shared" si="17"/>
        <v>0.21097046413502107</v>
      </c>
      <c r="AS20" s="244">
        <f t="shared" si="18"/>
        <v>0</v>
      </c>
      <c r="AT20" s="244">
        <f t="shared" si="19"/>
        <v>0</v>
      </c>
      <c r="AU20" s="244">
        <f t="shared" si="20"/>
        <v>0</v>
      </c>
      <c r="AV20" s="245">
        <f t="shared" si="21"/>
        <v>0</v>
      </c>
      <c r="AW20" s="243">
        <f t="shared" si="22"/>
        <v>3.375527426160337</v>
      </c>
      <c r="AX20" s="255">
        <f t="shared" si="23"/>
        <v>0.8438818565400843</v>
      </c>
    </row>
    <row r="21" spans="1:50" ht="20.25" customHeight="1" thickBot="1">
      <c r="A21" s="19">
        <v>17</v>
      </c>
      <c r="B21" s="479" t="s">
        <v>76</v>
      </c>
      <c r="C21" s="295" t="s">
        <v>31</v>
      </c>
      <c r="D21" s="150">
        <v>849</v>
      </c>
      <c r="E21" s="179">
        <v>717</v>
      </c>
      <c r="F21" s="212">
        <v>20</v>
      </c>
      <c r="G21" s="212">
        <v>48</v>
      </c>
      <c r="H21" s="212">
        <v>19</v>
      </c>
      <c r="I21" s="212">
        <v>16</v>
      </c>
      <c r="J21" s="212">
        <v>3</v>
      </c>
      <c r="K21" s="212">
        <v>9</v>
      </c>
      <c r="L21" s="212">
        <v>3</v>
      </c>
      <c r="M21" s="212">
        <v>3</v>
      </c>
      <c r="N21" s="212">
        <v>2</v>
      </c>
      <c r="O21" s="212">
        <v>4</v>
      </c>
      <c r="P21" s="212">
        <v>0</v>
      </c>
      <c r="Q21" s="212">
        <v>3</v>
      </c>
      <c r="R21" s="212">
        <v>0</v>
      </c>
      <c r="S21" s="212">
        <v>1</v>
      </c>
      <c r="T21" s="212">
        <v>1</v>
      </c>
      <c r="U21" s="212">
        <v>0</v>
      </c>
      <c r="V21" s="212">
        <v>0</v>
      </c>
      <c r="W21" s="212">
        <v>0</v>
      </c>
      <c r="X21" s="212">
        <v>0</v>
      </c>
      <c r="Y21" s="213">
        <v>0</v>
      </c>
      <c r="Z21" s="214">
        <f t="shared" si="0"/>
        <v>29</v>
      </c>
      <c r="AA21" s="213">
        <f t="shared" si="1"/>
        <v>11</v>
      </c>
      <c r="AB21" s="237">
        <f t="shared" si="24"/>
        <v>84.45229681978799</v>
      </c>
      <c r="AC21" s="238">
        <f t="shared" si="2"/>
        <v>2.3557126030624262</v>
      </c>
      <c r="AD21" s="238">
        <f t="shared" si="3"/>
        <v>5.6537102473498235</v>
      </c>
      <c r="AE21" s="238">
        <f t="shared" si="4"/>
        <v>2.237926972909305</v>
      </c>
      <c r="AF21" s="238">
        <f t="shared" si="5"/>
        <v>1.884570082449941</v>
      </c>
      <c r="AG21" s="238">
        <f t="shared" si="6"/>
        <v>0.35335689045936397</v>
      </c>
      <c r="AH21" s="238">
        <f t="shared" si="7"/>
        <v>1.0600706713780919</v>
      </c>
      <c r="AI21" s="238">
        <f t="shared" si="8"/>
        <v>0.35335689045936397</v>
      </c>
      <c r="AJ21" s="238">
        <f t="shared" si="9"/>
        <v>0.35335689045936397</v>
      </c>
      <c r="AK21" s="238">
        <f t="shared" si="10"/>
        <v>0.23557126030624262</v>
      </c>
      <c r="AL21" s="238">
        <f t="shared" si="11"/>
        <v>0.47114252061248524</v>
      </c>
      <c r="AM21" s="238">
        <f t="shared" si="12"/>
        <v>0</v>
      </c>
      <c r="AN21" s="238">
        <f t="shared" si="13"/>
        <v>0.35335689045936397</v>
      </c>
      <c r="AO21" s="238">
        <f t="shared" si="14"/>
        <v>0</v>
      </c>
      <c r="AP21" s="238">
        <f t="shared" si="15"/>
        <v>0.11778563015312131</v>
      </c>
      <c r="AQ21" s="238">
        <f t="shared" si="16"/>
        <v>0.11778563015312131</v>
      </c>
      <c r="AR21" s="238">
        <f t="shared" si="17"/>
        <v>0</v>
      </c>
      <c r="AS21" s="238">
        <f t="shared" si="18"/>
        <v>0</v>
      </c>
      <c r="AT21" s="238">
        <f t="shared" si="19"/>
        <v>0</v>
      </c>
      <c r="AU21" s="238">
        <f t="shared" si="20"/>
        <v>0</v>
      </c>
      <c r="AV21" s="239">
        <f t="shared" si="21"/>
        <v>0</v>
      </c>
      <c r="AW21" s="237">
        <f t="shared" si="22"/>
        <v>3.415783274440518</v>
      </c>
      <c r="AX21" s="253">
        <f t="shared" si="23"/>
        <v>1.2956419316843346</v>
      </c>
    </row>
    <row r="22" spans="1:50" ht="20.25" customHeight="1" thickBot="1">
      <c r="A22" s="19">
        <v>18</v>
      </c>
      <c r="B22" s="479"/>
      <c r="C22" s="297" t="s">
        <v>32</v>
      </c>
      <c r="D22" s="152">
        <v>166</v>
      </c>
      <c r="E22" s="173">
        <v>136</v>
      </c>
      <c r="F22" s="205">
        <v>6</v>
      </c>
      <c r="G22" s="205">
        <v>11</v>
      </c>
      <c r="H22" s="205">
        <v>4</v>
      </c>
      <c r="I22" s="205">
        <v>4</v>
      </c>
      <c r="J22" s="205">
        <v>2</v>
      </c>
      <c r="K22" s="205">
        <v>0</v>
      </c>
      <c r="L22" s="215">
        <v>1</v>
      </c>
      <c r="M22" s="205">
        <v>1</v>
      </c>
      <c r="N22" s="205">
        <v>0</v>
      </c>
      <c r="O22" s="205">
        <v>0</v>
      </c>
      <c r="P22" s="205">
        <v>0</v>
      </c>
      <c r="Q22" s="205">
        <v>0</v>
      </c>
      <c r="R22" s="205">
        <v>0</v>
      </c>
      <c r="S22" s="205">
        <v>1</v>
      </c>
      <c r="T22" s="205">
        <v>0</v>
      </c>
      <c r="U22" s="205">
        <v>0</v>
      </c>
      <c r="V22" s="205">
        <v>0</v>
      </c>
      <c r="W22" s="205">
        <v>0</v>
      </c>
      <c r="X22" s="205">
        <v>0</v>
      </c>
      <c r="Y22" s="206">
        <v>0</v>
      </c>
      <c r="Z22" s="207">
        <f t="shared" si="0"/>
        <v>5</v>
      </c>
      <c r="AA22" s="206">
        <f t="shared" si="1"/>
        <v>1</v>
      </c>
      <c r="AB22" s="243">
        <f t="shared" si="24"/>
        <v>81.92771084337349</v>
      </c>
      <c r="AC22" s="244">
        <f t="shared" si="2"/>
        <v>3.614457831325301</v>
      </c>
      <c r="AD22" s="244">
        <f t="shared" si="3"/>
        <v>6.626506024096386</v>
      </c>
      <c r="AE22" s="244">
        <f t="shared" si="4"/>
        <v>2.4096385542168677</v>
      </c>
      <c r="AF22" s="244">
        <f t="shared" si="5"/>
        <v>2.4096385542168677</v>
      </c>
      <c r="AG22" s="244">
        <f t="shared" si="6"/>
        <v>1.2048192771084338</v>
      </c>
      <c r="AH22" s="244">
        <f t="shared" si="7"/>
        <v>0</v>
      </c>
      <c r="AI22" s="244">
        <f t="shared" si="8"/>
        <v>0.6024096385542169</v>
      </c>
      <c r="AJ22" s="244">
        <f t="shared" si="9"/>
        <v>0.6024096385542169</v>
      </c>
      <c r="AK22" s="244">
        <f t="shared" si="10"/>
        <v>0</v>
      </c>
      <c r="AL22" s="244">
        <f t="shared" si="11"/>
        <v>0</v>
      </c>
      <c r="AM22" s="244">
        <f t="shared" si="12"/>
        <v>0</v>
      </c>
      <c r="AN22" s="244">
        <f t="shared" si="13"/>
        <v>0</v>
      </c>
      <c r="AO22" s="244">
        <f t="shared" si="14"/>
        <v>0</v>
      </c>
      <c r="AP22" s="244">
        <f t="shared" si="15"/>
        <v>0.6024096385542169</v>
      </c>
      <c r="AQ22" s="244">
        <f t="shared" si="16"/>
        <v>0</v>
      </c>
      <c r="AR22" s="244">
        <f t="shared" si="17"/>
        <v>0</v>
      </c>
      <c r="AS22" s="244">
        <f t="shared" si="18"/>
        <v>0</v>
      </c>
      <c r="AT22" s="244">
        <f t="shared" si="19"/>
        <v>0</v>
      </c>
      <c r="AU22" s="244">
        <f t="shared" si="20"/>
        <v>0</v>
      </c>
      <c r="AV22" s="245">
        <f t="shared" si="21"/>
        <v>0</v>
      </c>
      <c r="AW22" s="243">
        <f t="shared" si="22"/>
        <v>3.0120481927710845</v>
      </c>
      <c r="AX22" s="255">
        <f t="shared" si="23"/>
        <v>0.6024096385542169</v>
      </c>
    </row>
    <row r="23" spans="1:50" ht="20.25" customHeight="1" thickBot="1">
      <c r="A23" s="19">
        <v>19</v>
      </c>
      <c r="B23" s="479" t="s">
        <v>77</v>
      </c>
      <c r="C23" s="295" t="s">
        <v>33</v>
      </c>
      <c r="D23" s="150">
        <v>1145</v>
      </c>
      <c r="E23" s="179">
        <v>933</v>
      </c>
      <c r="F23" s="212">
        <v>39</v>
      </c>
      <c r="G23" s="212">
        <v>63</v>
      </c>
      <c r="H23" s="216">
        <v>19</v>
      </c>
      <c r="I23" s="212">
        <v>34</v>
      </c>
      <c r="J23" s="212">
        <v>13</v>
      </c>
      <c r="K23" s="212">
        <v>9</v>
      </c>
      <c r="L23" s="212">
        <v>6</v>
      </c>
      <c r="M23" s="212">
        <v>9</v>
      </c>
      <c r="N23" s="212">
        <v>6</v>
      </c>
      <c r="O23" s="212">
        <v>6</v>
      </c>
      <c r="P23" s="212">
        <v>2</v>
      </c>
      <c r="Q23" s="212">
        <v>0</v>
      </c>
      <c r="R23" s="212">
        <v>3</v>
      </c>
      <c r="S23" s="212">
        <v>0</v>
      </c>
      <c r="T23" s="212">
        <v>1</v>
      </c>
      <c r="U23" s="212">
        <v>1</v>
      </c>
      <c r="V23" s="212">
        <v>1</v>
      </c>
      <c r="W23" s="212">
        <v>0</v>
      </c>
      <c r="X23" s="212">
        <v>0</v>
      </c>
      <c r="Y23" s="213">
        <v>0</v>
      </c>
      <c r="Z23" s="214">
        <f t="shared" si="0"/>
        <v>57</v>
      </c>
      <c r="AA23" s="213">
        <f t="shared" si="1"/>
        <v>20</v>
      </c>
      <c r="AB23" s="237">
        <f t="shared" si="24"/>
        <v>81.48471615720524</v>
      </c>
      <c r="AC23" s="238">
        <f t="shared" si="2"/>
        <v>3.406113537117904</v>
      </c>
      <c r="AD23" s="238">
        <f t="shared" si="3"/>
        <v>5.502183406113537</v>
      </c>
      <c r="AE23" s="238">
        <f t="shared" si="4"/>
        <v>1.6593886462882095</v>
      </c>
      <c r="AF23" s="238">
        <f t="shared" si="5"/>
        <v>2.96943231441048</v>
      </c>
      <c r="AG23" s="238">
        <f t="shared" si="6"/>
        <v>1.1353711790393013</v>
      </c>
      <c r="AH23" s="238">
        <f t="shared" si="7"/>
        <v>0.7860262008733625</v>
      </c>
      <c r="AI23" s="238">
        <f t="shared" si="8"/>
        <v>0.5240174672489083</v>
      </c>
      <c r="AJ23" s="238">
        <f t="shared" si="9"/>
        <v>0.7860262008733625</v>
      </c>
      <c r="AK23" s="238">
        <f t="shared" si="10"/>
        <v>0.5240174672489083</v>
      </c>
      <c r="AL23" s="238">
        <f t="shared" si="11"/>
        <v>0.5240174672489083</v>
      </c>
      <c r="AM23" s="238">
        <f t="shared" si="12"/>
        <v>0.17467248908296942</v>
      </c>
      <c r="AN23" s="238">
        <f t="shared" si="13"/>
        <v>0</v>
      </c>
      <c r="AO23" s="238">
        <f t="shared" si="14"/>
        <v>0.26200873362445415</v>
      </c>
      <c r="AP23" s="238">
        <f t="shared" si="15"/>
        <v>0</v>
      </c>
      <c r="AQ23" s="238">
        <f t="shared" si="16"/>
        <v>0.08733624454148471</v>
      </c>
      <c r="AR23" s="238">
        <f t="shared" si="17"/>
        <v>0.08733624454148471</v>
      </c>
      <c r="AS23" s="238">
        <f t="shared" si="18"/>
        <v>0.08733624454148471</v>
      </c>
      <c r="AT23" s="238">
        <f t="shared" si="19"/>
        <v>0</v>
      </c>
      <c r="AU23" s="238">
        <f t="shared" si="20"/>
        <v>0</v>
      </c>
      <c r="AV23" s="239">
        <f t="shared" si="21"/>
        <v>0</v>
      </c>
      <c r="AW23" s="237">
        <f t="shared" si="22"/>
        <v>4.978165938864628</v>
      </c>
      <c r="AX23" s="253">
        <f t="shared" si="23"/>
        <v>1.7467248908296942</v>
      </c>
    </row>
    <row r="24" spans="1:50" ht="20.25" customHeight="1" thickBot="1">
      <c r="A24" s="19">
        <v>20</v>
      </c>
      <c r="B24" s="479"/>
      <c r="C24" s="298" t="s">
        <v>34</v>
      </c>
      <c r="D24" s="152">
        <v>2146</v>
      </c>
      <c r="E24" s="173">
        <v>1835</v>
      </c>
      <c r="F24" s="205">
        <v>98</v>
      </c>
      <c r="G24" s="205">
        <v>105</v>
      </c>
      <c r="H24" s="205">
        <v>30</v>
      </c>
      <c r="I24" s="205">
        <v>30</v>
      </c>
      <c r="J24" s="205">
        <v>13</v>
      </c>
      <c r="K24" s="205">
        <v>13</v>
      </c>
      <c r="L24" s="205">
        <v>3</v>
      </c>
      <c r="M24" s="205">
        <v>6</v>
      </c>
      <c r="N24" s="205">
        <v>7</v>
      </c>
      <c r="O24" s="205">
        <v>0</v>
      </c>
      <c r="P24" s="205">
        <v>1</v>
      </c>
      <c r="Q24" s="205">
        <v>2</v>
      </c>
      <c r="R24" s="205">
        <v>2</v>
      </c>
      <c r="S24" s="205">
        <v>0</v>
      </c>
      <c r="T24" s="205">
        <v>0</v>
      </c>
      <c r="U24" s="205">
        <v>0</v>
      </c>
      <c r="V24" s="205">
        <v>0</v>
      </c>
      <c r="W24" s="205">
        <v>1</v>
      </c>
      <c r="X24" s="205">
        <v>0</v>
      </c>
      <c r="Y24" s="206">
        <v>0</v>
      </c>
      <c r="Z24" s="207">
        <f t="shared" si="0"/>
        <v>48</v>
      </c>
      <c r="AA24" s="206">
        <f t="shared" si="1"/>
        <v>13</v>
      </c>
      <c r="AB24" s="243">
        <f t="shared" si="24"/>
        <v>85.50792171481827</v>
      </c>
      <c r="AC24" s="244">
        <f t="shared" si="2"/>
        <v>4.566635601118359</v>
      </c>
      <c r="AD24" s="244">
        <f t="shared" si="3"/>
        <v>4.8928238583410995</v>
      </c>
      <c r="AE24" s="244">
        <f t="shared" si="4"/>
        <v>1.3979496738117427</v>
      </c>
      <c r="AF24" s="244">
        <f t="shared" si="5"/>
        <v>1.3979496738117427</v>
      </c>
      <c r="AG24" s="244">
        <f t="shared" si="6"/>
        <v>0.6057781919850885</v>
      </c>
      <c r="AH24" s="244">
        <f t="shared" si="7"/>
        <v>0.6057781919850885</v>
      </c>
      <c r="AI24" s="244">
        <f t="shared" si="8"/>
        <v>0.13979496738117428</v>
      </c>
      <c r="AJ24" s="244">
        <f t="shared" si="9"/>
        <v>0.27958993476234856</v>
      </c>
      <c r="AK24" s="244">
        <f t="shared" si="10"/>
        <v>0.32618825722274</v>
      </c>
      <c r="AL24" s="244">
        <f t="shared" si="11"/>
        <v>0</v>
      </c>
      <c r="AM24" s="244">
        <f t="shared" si="12"/>
        <v>0.046598322460391424</v>
      </c>
      <c r="AN24" s="244">
        <f t="shared" si="13"/>
        <v>0.09319664492078285</v>
      </c>
      <c r="AO24" s="244">
        <f t="shared" si="14"/>
        <v>0.09319664492078285</v>
      </c>
      <c r="AP24" s="244">
        <f t="shared" si="15"/>
        <v>0</v>
      </c>
      <c r="AQ24" s="244">
        <f t="shared" si="16"/>
        <v>0</v>
      </c>
      <c r="AR24" s="244">
        <f t="shared" si="17"/>
        <v>0</v>
      </c>
      <c r="AS24" s="244">
        <f t="shared" si="18"/>
        <v>0</v>
      </c>
      <c r="AT24" s="244">
        <f t="shared" si="19"/>
        <v>0.046598322460391424</v>
      </c>
      <c r="AU24" s="244">
        <f t="shared" si="20"/>
        <v>0</v>
      </c>
      <c r="AV24" s="245">
        <f t="shared" si="21"/>
        <v>0</v>
      </c>
      <c r="AW24" s="243">
        <f t="shared" si="22"/>
        <v>2.2367194780987885</v>
      </c>
      <c r="AX24" s="255">
        <f t="shared" si="23"/>
        <v>0.6057781919850885</v>
      </c>
    </row>
    <row r="25" spans="1:50" ht="20.25" customHeight="1" thickBot="1">
      <c r="A25" s="19">
        <v>21</v>
      </c>
      <c r="B25" s="479" t="s">
        <v>168</v>
      </c>
      <c r="C25" s="295" t="s">
        <v>43</v>
      </c>
      <c r="D25" s="150">
        <v>848</v>
      </c>
      <c r="E25" s="179">
        <v>768</v>
      </c>
      <c r="F25" s="212">
        <v>24</v>
      </c>
      <c r="G25" s="212">
        <v>24</v>
      </c>
      <c r="H25" s="212">
        <v>11</v>
      </c>
      <c r="I25" s="212">
        <v>10</v>
      </c>
      <c r="J25" s="212">
        <v>4</v>
      </c>
      <c r="K25" s="212">
        <v>2</v>
      </c>
      <c r="L25" s="212">
        <v>1</v>
      </c>
      <c r="M25" s="212">
        <v>2</v>
      </c>
      <c r="N25" s="212">
        <v>0</v>
      </c>
      <c r="O25" s="212">
        <v>2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212">
        <v>0</v>
      </c>
      <c r="V25" s="212">
        <v>0</v>
      </c>
      <c r="W25" s="212">
        <v>0</v>
      </c>
      <c r="X25" s="212">
        <v>0</v>
      </c>
      <c r="Y25" s="213">
        <v>0</v>
      </c>
      <c r="Z25" s="214">
        <f t="shared" si="0"/>
        <v>11</v>
      </c>
      <c r="AA25" s="213">
        <f t="shared" si="1"/>
        <v>2</v>
      </c>
      <c r="AB25" s="237">
        <f t="shared" si="24"/>
        <v>90.56603773584906</v>
      </c>
      <c r="AC25" s="238">
        <f t="shared" si="2"/>
        <v>2.8301886792452833</v>
      </c>
      <c r="AD25" s="238">
        <f t="shared" si="3"/>
        <v>2.8301886792452833</v>
      </c>
      <c r="AE25" s="238">
        <f t="shared" si="4"/>
        <v>1.2971698113207548</v>
      </c>
      <c r="AF25" s="238">
        <f t="shared" si="5"/>
        <v>1.179245283018868</v>
      </c>
      <c r="AG25" s="238">
        <f t="shared" si="6"/>
        <v>0.4716981132075472</v>
      </c>
      <c r="AH25" s="238">
        <f t="shared" si="7"/>
        <v>0.2358490566037736</v>
      </c>
      <c r="AI25" s="238">
        <f t="shared" si="8"/>
        <v>0.1179245283018868</v>
      </c>
      <c r="AJ25" s="238">
        <f t="shared" si="9"/>
        <v>0.2358490566037736</v>
      </c>
      <c r="AK25" s="238">
        <f t="shared" si="10"/>
        <v>0</v>
      </c>
      <c r="AL25" s="238">
        <f t="shared" si="11"/>
        <v>0.2358490566037736</v>
      </c>
      <c r="AM25" s="238">
        <f t="shared" si="12"/>
        <v>0</v>
      </c>
      <c r="AN25" s="238">
        <f t="shared" si="13"/>
        <v>0</v>
      </c>
      <c r="AO25" s="238">
        <f t="shared" si="14"/>
        <v>0</v>
      </c>
      <c r="AP25" s="238">
        <f t="shared" si="15"/>
        <v>0</v>
      </c>
      <c r="AQ25" s="238">
        <f t="shared" si="16"/>
        <v>0</v>
      </c>
      <c r="AR25" s="238">
        <f t="shared" si="17"/>
        <v>0</v>
      </c>
      <c r="AS25" s="238">
        <f t="shared" si="18"/>
        <v>0</v>
      </c>
      <c r="AT25" s="238">
        <f t="shared" si="19"/>
        <v>0</v>
      </c>
      <c r="AU25" s="238">
        <f t="shared" si="20"/>
        <v>0</v>
      </c>
      <c r="AV25" s="239">
        <f t="shared" si="21"/>
        <v>0</v>
      </c>
      <c r="AW25" s="237">
        <f t="shared" si="22"/>
        <v>1.2971698113207548</v>
      </c>
      <c r="AX25" s="253">
        <f t="shared" si="23"/>
        <v>0.2358490566037736</v>
      </c>
    </row>
    <row r="26" spans="1:50" ht="20.25" customHeight="1" thickBot="1">
      <c r="A26" s="19">
        <v>22</v>
      </c>
      <c r="B26" s="479"/>
      <c r="C26" s="296" t="s">
        <v>47</v>
      </c>
      <c r="D26" s="151">
        <v>1186</v>
      </c>
      <c r="E26" s="154">
        <v>1022</v>
      </c>
      <c r="F26" s="141">
        <v>36</v>
      </c>
      <c r="G26" s="141">
        <v>55</v>
      </c>
      <c r="H26" s="141">
        <v>16</v>
      </c>
      <c r="I26" s="141">
        <v>23</v>
      </c>
      <c r="J26" s="141">
        <v>9</v>
      </c>
      <c r="K26" s="141">
        <v>6</v>
      </c>
      <c r="L26" s="141">
        <v>3</v>
      </c>
      <c r="M26" s="141">
        <v>5</v>
      </c>
      <c r="N26" s="141">
        <v>7</v>
      </c>
      <c r="O26" s="141">
        <v>1</v>
      </c>
      <c r="P26" s="141">
        <v>0</v>
      </c>
      <c r="Q26" s="141">
        <v>0</v>
      </c>
      <c r="R26" s="141">
        <v>0</v>
      </c>
      <c r="S26" s="141">
        <v>0</v>
      </c>
      <c r="T26" s="141">
        <v>1</v>
      </c>
      <c r="U26" s="141">
        <v>1</v>
      </c>
      <c r="V26" s="141">
        <v>0</v>
      </c>
      <c r="W26" s="141">
        <v>1</v>
      </c>
      <c r="X26" s="141">
        <v>0</v>
      </c>
      <c r="Y26" s="156">
        <v>0</v>
      </c>
      <c r="Z26" s="167">
        <f t="shared" si="0"/>
        <v>34</v>
      </c>
      <c r="AA26" s="156">
        <f t="shared" si="1"/>
        <v>11</v>
      </c>
      <c r="AB26" s="240">
        <f t="shared" si="24"/>
        <v>86.17200674536257</v>
      </c>
      <c r="AC26" s="241">
        <f t="shared" si="2"/>
        <v>3.0354131534569984</v>
      </c>
      <c r="AD26" s="241">
        <f t="shared" si="3"/>
        <v>4.63743676222597</v>
      </c>
      <c r="AE26" s="241">
        <f t="shared" si="4"/>
        <v>1.3490725126475547</v>
      </c>
      <c r="AF26" s="241">
        <f t="shared" si="5"/>
        <v>1.93929173693086</v>
      </c>
      <c r="AG26" s="241">
        <f t="shared" si="6"/>
        <v>0.7588532883642496</v>
      </c>
      <c r="AH26" s="241">
        <f t="shared" si="7"/>
        <v>0.5059021922428331</v>
      </c>
      <c r="AI26" s="241">
        <f t="shared" si="8"/>
        <v>0.25295109612141653</v>
      </c>
      <c r="AJ26" s="241">
        <f t="shared" si="9"/>
        <v>0.42158516020236086</v>
      </c>
      <c r="AK26" s="241">
        <f t="shared" si="10"/>
        <v>0.5902192242833052</v>
      </c>
      <c r="AL26" s="241">
        <f t="shared" si="11"/>
        <v>0.08431703204047217</v>
      </c>
      <c r="AM26" s="241">
        <f t="shared" si="12"/>
        <v>0</v>
      </c>
      <c r="AN26" s="241">
        <f t="shared" si="13"/>
        <v>0</v>
      </c>
      <c r="AO26" s="241">
        <f t="shared" si="14"/>
        <v>0</v>
      </c>
      <c r="AP26" s="241">
        <f t="shared" si="15"/>
        <v>0</v>
      </c>
      <c r="AQ26" s="241">
        <f t="shared" si="16"/>
        <v>0.08431703204047217</v>
      </c>
      <c r="AR26" s="241">
        <f t="shared" si="17"/>
        <v>0.08431703204047217</v>
      </c>
      <c r="AS26" s="241">
        <f t="shared" si="18"/>
        <v>0</v>
      </c>
      <c r="AT26" s="241">
        <f t="shared" si="19"/>
        <v>0.08431703204047217</v>
      </c>
      <c r="AU26" s="241">
        <f t="shared" si="20"/>
        <v>0</v>
      </c>
      <c r="AV26" s="242">
        <f t="shared" si="21"/>
        <v>0</v>
      </c>
      <c r="AW26" s="240">
        <f t="shared" si="22"/>
        <v>2.866779089376054</v>
      </c>
      <c r="AX26" s="254">
        <f t="shared" si="23"/>
        <v>0.927487352445194</v>
      </c>
    </row>
    <row r="27" spans="1:50" ht="20.25" customHeight="1" thickBot="1">
      <c r="A27" s="19">
        <v>23</v>
      </c>
      <c r="B27" s="479"/>
      <c r="C27" s="296" t="s">
        <v>44</v>
      </c>
      <c r="D27" s="151">
        <v>1267</v>
      </c>
      <c r="E27" s="154">
        <v>1179</v>
      </c>
      <c r="F27" s="141">
        <v>15</v>
      </c>
      <c r="G27" s="141">
        <v>38</v>
      </c>
      <c r="H27" s="141">
        <v>10</v>
      </c>
      <c r="I27" s="141">
        <v>10</v>
      </c>
      <c r="J27" s="141">
        <v>5</v>
      </c>
      <c r="K27" s="141">
        <v>3</v>
      </c>
      <c r="L27" s="141">
        <v>3</v>
      </c>
      <c r="M27" s="141">
        <v>2</v>
      </c>
      <c r="N27" s="141">
        <v>1</v>
      </c>
      <c r="O27" s="141">
        <v>0</v>
      </c>
      <c r="P27" s="141">
        <v>0</v>
      </c>
      <c r="Q27" s="141">
        <v>1</v>
      </c>
      <c r="R27" s="141"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v>0</v>
      </c>
      <c r="X27" s="141">
        <v>0</v>
      </c>
      <c r="Y27" s="156">
        <v>0</v>
      </c>
      <c r="Z27" s="167">
        <f t="shared" si="0"/>
        <v>15</v>
      </c>
      <c r="AA27" s="156">
        <f t="shared" si="1"/>
        <v>2</v>
      </c>
      <c r="AB27" s="240">
        <f t="shared" si="24"/>
        <v>93.0544593528019</v>
      </c>
      <c r="AC27" s="241">
        <f t="shared" si="2"/>
        <v>1.1838989739542225</v>
      </c>
      <c r="AD27" s="241">
        <f t="shared" si="3"/>
        <v>2.999210734017364</v>
      </c>
      <c r="AE27" s="241">
        <f t="shared" si="4"/>
        <v>0.7892659826361484</v>
      </c>
      <c r="AF27" s="241">
        <f t="shared" si="5"/>
        <v>0.7892659826361484</v>
      </c>
      <c r="AG27" s="241">
        <f t="shared" si="6"/>
        <v>0.3946329913180742</v>
      </c>
      <c r="AH27" s="241">
        <f t="shared" si="7"/>
        <v>0.23677979479084454</v>
      </c>
      <c r="AI27" s="241">
        <f t="shared" si="8"/>
        <v>0.23677979479084454</v>
      </c>
      <c r="AJ27" s="241">
        <f t="shared" si="9"/>
        <v>0.15785319652722968</v>
      </c>
      <c r="AK27" s="241">
        <f t="shared" si="10"/>
        <v>0.07892659826361484</v>
      </c>
      <c r="AL27" s="241">
        <f t="shared" si="11"/>
        <v>0</v>
      </c>
      <c r="AM27" s="241">
        <f t="shared" si="12"/>
        <v>0</v>
      </c>
      <c r="AN27" s="241">
        <f t="shared" si="13"/>
        <v>0.07892659826361484</v>
      </c>
      <c r="AO27" s="241">
        <f t="shared" si="14"/>
        <v>0</v>
      </c>
      <c r="AP27" s="241">
        <f t="shared" si="15"/>
        <v>0</v>
      </c>
      <c r="AQ27" s="241">
        <f t="shared" si="16"/>
        <v>0</v>
      </c>
      <c r="AR27" s="241">
        <f t="shared" si="17"/>
        <v>0</v>
      </c>
      <c r="AS27" s="241">
        <f t="shared" si="18"/>
        <v>0</v>
      </c>
      <c r="AT27" s="241">
        <f t="shared" si="19"/>
        <v>0</v>
      </c>
      <c r="AU27" s="241">
        <f t="shared" si="20"/>
        <v>0</v>
      </c>
      <c r="AV27" s="242">
        <f t="shared" si="21"/>
        <v>0</v>
      </c>
      <c r="AW27" s="240">
        <f t="shared" si="22"/>
        <v>1.1838989739542225</v>
      </c>
      <c r="AX27" s="254">
        <f t="shared" si="23"/>
        <v>0.15785319652722968</v>
      </c>
    </row>
    <row r="28" spans="1:50" ht="20.25" customHeight="1" thickBot="1">
      <c r="A28" s="19">
        <v>24</v>
      </c>
      <c r="B28" s="479"/>
      <c r="C28" s="296" t="s">
        <v>42</v>
      </c>
      <c r="D28" s="151">
        <v>361</v>
      </c>
      <c r="E28" s="154">
        <v>296</v>
      </c>
      <c r="F28" s="141">
        <v>22</v>
      </c>
      <c r="G28" s="141">
        <v>19</v>
      </c>
      <c r="H28" s="141">
        <v>10</v>
      </c>
      <c r="I28" s="141">
        <v>6</v>
      </c>
      <c r="J28" s="141">
        <v>1</v>
      </c>
      <c r="K28" s="141">
        <v>1</v>
      </c>
      <c r="L28" s="141">
        <v>1</v>
      </c>
      <c r="M28" s="141">
        <v>2</v>
      </c>
      <c r="N28" s="141">
        <v>0</v>
      </c>
      <c r="O28" s="141">
        <v>0</v>
      </c>
      <c r="P28" s="141">
        <v>0</v>
      </c>
      <c r="Q28" s="141">
        <v>1</v>
      </c>
      <c r="R28" s="141">
        <v>2</v>
      </c>
      <c r="S28" s="141">
        <v>0</v>
      </c>
      <c r="T28" s="141">
        <v>0</v>
      </c>
      <c r="U28" s="141">
        <v>0</v>
      </c>
      <c r="V28" s="141">
        <v>0</v>
      </c>
      <c r="W28" s="141">
        <v>0</v>
      </c>
      <c r="X28" s="141">
        <v>0</v>
      </c>
      <c r="Y28" s="156">
        <v>0</v>
      </c>
      <c r="Z28" s="167">
        <f t="shared" si="0"/>
        <v>8</v>
      </c>
      <c r="AA28" s="156">
        <f t="shared" si="1"/>
        <v>3</v>
      </c>
      <c r="AB28" s="240">
        <f t="shared" si="24"/>
        <v>81.99445983379502</v>
      </c>
      <c r="AC28" s="241">
        <f t="shared" si="2"/>
        <v>6.094182825484765</v>
      </c>
      <c r="AD28" s="241">
        <f t="shared" si="3"/>
        <v>5.263157894736842</v>
      </c>
      <c r="AE28" s="241">
        <f t="shared" si="4"/>
        <v>2.7700831024930745</v>
      </c>
      <c r="AF28" s="241">
        <f t="shared" si="5"/>
        <v>1.662049861495845</v>
      </c>
      <c r="AG28" s="241">
        <f t="shared" si="6"/>
        <v>0.2770083102493075</v>
      </c>
      <c r="AH28" s="241">
        <f t="shared" si="7"/>
        <v>0.2770083102493075</v>
      </c>
      <c r="AI28" s="241">
        <f t="shared" si="8"/>
        <v>0.2770083102493075</v>
      </c>
      <c r="AJ28" s="241">
        <f t="shared" si="9"/>
        <v>0.554016620498615</v>
      </c>
      <c r="AK28" s="241">
        <f t="shared" si="10"/>
        <v>0</v>
      </c>
      <c r="AL28" s="241">
        <f t="shared" si="11"/>
        <v>0</v>
      </c>
      <c r="AM28" s="241">
        <f t="shared" si="12"/>
        <v>0</v>
      </c>
      <c r="AN28" s="241">
        <f t="shared" si="13"/>
        <v>0.2770083102493075</v>
      </c>
      <c r="AO28" s="241">
        <f t="shared" si="14"/>
        <v>0.554016620498615</v>
      </c>
      <c r="AP28" s="241">
        <f t="shared" si="15"/>
        <v>0</v>
      </c>
      <c r="AQ28" s="241">
        <f t="shared" si="16"/>
        <v>0</v>
      </c>
      <c r="AR28" s="241">
        <f t="shared" si="17"/>
        <v>0</v>
      </c>
      <c r="AS28" s="241">
        <f t="shared" si="18"/>
        <v>0</v>
      </c>
      <c r="AT28" s="241">
        <f t="shared" si="19"/>
        <v>0</v>
      </c>
      <c r="AU28" s="241">
        <f t="shared" si="20"/>
        <v>0</v>
      </c>
      <c r="AV28" s="242">
        <f t="shared" si="21"/>
        <v>0</v>
      </c>
      <c r="AW28" s="240">
        <f t="shared" si="22"/>
        <v>2.21606648199446</v>
      </c>
      <c r="AX28" s="254">
        <f t="shared" si="23"/>
        <v>0.8310249307479225</v>
      </c>
    </row>
    <row r="29" spans="1:50" ht="20.25" customHeight="1" thickBot="1">
      <c r="A29" s="19">
        <v>25</v>
      </c>
      <c r="B29" s="479"/>
      <c r="C29" s="296" t="s">
        <v>41</v>
      </c>
      <c r="D29" s="151">
        <v>306</v>
      </c>
      <c r="E29" s="154">
        <v>271</v>
      </c>
      <c r="F29" s="141">
        <v>9</v>
      </c>
      <c r="G29" s="141">
        <v>11</v>
      </c>
      <c r="H29" s="141">
        <v>3</v>
      </c>
      <c r="I29" s="141">
        <v>6</v>
      </c>
      <c r="J29" s="141">
        <v>1</v>
      </c>
      <c r="K29" s="141">
        <v>1</v>
      </c>
      <c r="L29" s="141">
        <v>1</v>
      </c>
      <c r="M29" s="141">
        <v>1</v>
      </c>
      <c r="N29" s="141">
        <v>1</v>
      </c>
      <c r="O29" s="141">
        <v>0</v>
      </c>
      <c r="P29" s="141">
        <v>1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v>0</v>
      </c>
      <c r="X29" s="141">
        <v>0</v>
      </c>
      <c r="Y29" s="156">
        <v>0</v>
      </c>
      <c r="Z29" s="167">
        <f t="shared" si="0"/>
        <v>6</v>
      </c>
      <c r="AA29" s="156">
        <f t="shared" si="1"/>
        <v>2</v>
      </c>
      <c r="AB29" s="240">
        <f t="shared" si="24"/>
        <v>88.56209150326796</v>
      </c>
      <c r="AC29" s="241">
        <f t="shared" si="2"/>
        <v>2.941176470588235</v>
      </c>
      <c r="AD29" s="241">
        <f t="shared" si="3"/>
        <v>3.594771241830065</v>
      </c>
      <c r="AE29" s="241">
        <f t="shared" si="4"/>
        <v>0.9803921568627451</v>
      </c>
      <c r="AF29" s="241">
        <f t="shared" si="5"/>
        <v>1.9607843137254901</v>
      </c>
      <c r="AG29" s="241">
        <f t="shared" si="6"/>
        <v>0.32679738562091504</v>
      </c>
      <c r="AH29" s="241">
        <f t="shared" si="7"/>
        <v>0.32679738562091504</v>
      </c>
      <c r="AI29" s="241">
        <f t="shared" si="8"/>
        <v>0.32679738562091504</v>
      </c>
      <c r="AJ29" s="241">
        <f t="shared" si="9"/>
        <v>0.32679738562091504</v>
      </c>
      <c r="AK29" s="241">
        <f t="shared" si="10"/>
        <v>0.32679738562091504</v>
      </c>
      <c r="AL29" s="241">
        <f t="shared" si="11"/>
        <v>0</v>
      </c>
      <c r="AM29" s="241">
        <f t="shared" si="12"/>
        <v>0.32679738562091504</v>
      </c>
      <c r="AN29" s="241">
        <f t="shared" si="13"/>
        <v>0</v>
      </c>
      <c r="AO29" s="241">
        <f t="shared" si="14"/>
        <v>0</v>
      </c>
      <c r="AP29" s="241">
        <f t="shared" si="15"/>
        <v>0</v>
      </c>
      <c r="AQ29" s="241">
        <f t="shared" si="16"/>
        <v>0</v>
      </c>
      <c r="AR29" s="241">
        <f t="shared" si="17"/>
        <v>0</v>
      </c>
      <c r="AS29" s="241">
        <f t="shared" si="18"/>
        <v>0</v>
      </c>
      <c r="AT29" s="241">
        <f t="shared" si="19"/>
        <v>0</v>
      </c>
      <c r="AU29" s="241">
        <f t="shared" si="20"/>
        <v>0</v>
      </c>
      <c r="AV29" s="242">
        <f t="shared" si="21"/>
        <v>0</v>
      </c>
      <c r="AW29" s="240">
        <f t="shared" si="22"/>
        <v>1.9607843137254901</v>
      </c>
      <c r="AX29" s="254">
        <f t="shared" si="23"/>
        <v>0.6535947712418301</v>
      </c>
    </row>
    <row r="30" spans="1:50" ht="20.25" customHeight="1" thickBot="1">
      <c r="A30" s="19">
        <v>26</v>
      </c>
      <c r="B30" s="479"/>
      <c r="C30" s="297" t="s">
        <v>40</v>
      </c>
      <c r="D30" s="152">
        <v>39</v>
      </c>
      <c r="E30" s="173">
        <v>37</v>
      </c>
      <c r="F30" s="205">
        <v>0</v>
      </c>
      <c r="G30" s="205">
        <v>0</v>
      </c>
      <c r="H30" s="205">
        <v>1</v>
      </c>
      <c r="I30" s="205">
        <v>0</v>
      </c>
      <c r="J30" s="205">
        <v>0</v>
      </c>
      <c r="K30" s="205">
        <v>1</v>
      </c>
      <c r="L30" s="205">
        <v>0</v>
      </c>
      <c r="M30" s="205">
        <v>0</v>
      </c>
      <c r="N30" s="205">
        <v>0</v>
      </c>
      <c r="O30" s="205">
        <v>0</v>
      </c>
      <c r="P30" s="205">
        <v>0</v>
      </c>
      <c r="Q30" s="205">
        <v>0</v>
      </c>
      <c r="R30" s="205">
        <v>0</v>
      </c>
      <c r="S30" s="205">
        <v>0</v>
      </c>
      <c r="T30" s="205">
        <v>0</v>
      </c>
      <c r="U30" s="205">
        <v>0</v>
      </c>
      <c r="V30" s="205">
        <v>0</v>
      </c>
      <c r="W30" s="205">
        <v>0</v>
      </c>
      <c r="X30" s="205">
        <v>0</v>
      </c>
      <c r="Y30" s="206">
        <v>0</v>
      </c>
      <c r="Z30" s="207">
        <f t="shared" si="0"/>
        <v>1</v>
      </c>
      <c r="AA30" s="206">
        <f t="shared" si="1"/>
        <v>0</v>
      </c>
      <c r="AB30" s="243">
        <f t="shared" si="24"/>
        <v>94.87179487179486</v>
      </c>
      <c r="AC30" s="244">
        <f t="shared" si="2"/>
        <v>0</v>
      </c>
      <c r="AD30" s="244">
        <f t="shared" si="3"/>
        <v>0</v>
      </c>
      <c r="AE30" s="244">
        <f t="shared" si="4"/>
        <v>2.564102564102564</v>
      </c>
      <c r="AF30" s="244">
        <f t="shared" si="5"/>
        <v>0</v>
      </c>
      <c r="AG30" s="244">
        <f t="shared" si="6"/>
        <v>0</v>
      </c>
      <c r="AH30" s="244">
        <f t="shared" si="7"/>
        <v>2.564102564102564</v>
      </c>
      <c r="AI30" s="244">
        <f t="shared" si="8"/>
        <v>0</v>
      </c>
      <c r="AJ30" s="244">
        <f t="shared" si="9"/>
        <v>0</v>
      </c>
      <c r="AK30" s="244">
        <f t="shared" si="10"/>
        <v>0</v>
      </c>
      <c r="AL30" s="244">
        <f t="shared" si="11"/>
        <v>0</v>
      </c>
      <c r="AM30" s="244">
        <f t="shared" si="12"/>
        <v>0</v>
      </c>
      <c r="AN30" s="244">
        <f t="shared" si="13"/>
        <v>0</v>
      </c>
      <c r="AO30" s="244">
        <f t="shared" si="14"/>
        <v>0</v>
      </c>
      <c r="AP30" s="244">
        <f t="shared" si="15"/>
        <v>0</v>
      </c>
      <c r="AQ30" s="244">
        <f t="shared" si="16"/>
        <v>0</v>
      </c>
      <c r="AR30" s="244">
        <f t="shared" si="17"/>
        <v>0</v>
      </c>
      <c r="AS30" s="244">
        <f t="shared" si="18"/>
        <v>0</v>
      </c>
      <c r="AT30" s="244">
        <f t="shared" si="19"/>
        <v>0</v>
      </c>
      <c r="AU30" s="244">
        <f t="shared" si="20"/>
        <v>0</v>
      </c>
      <c r="AV30" s="245">
        <f t="shared" si="21"/>
        <v>0</v>
      </c>
      <c r="AW30" s="243">
        <f t="shared" si="22"/>
        <v>2.564102564102564</v>
      </c>
      <c r="AX30" s="255">
        <f t="shared" si="23"/>
        <v>0</v>
      </c>
    </row>
    <row r="31" spans="1:50" ht="20.25" customHeight="1" thickBot="1">
      <c r="A31" s="19">
        <v>27</v>
      </c>
      <c r="B31" s="479" t="s">
        <v>79</v>
      </c>
      <c r="C31" s="295" t="s">
        <v>2</v>
      </c>
      <c r="D31" s="150">
        <v>1549</v>
      </c>
      <c r="E31" s="179">
        <v>1342</v>
      </c>
      <c r="F31" s="217">
        <v>45</v>
      </c>
      <c r="G31" s="217">
        <v>68</v>
      </c>
      <c r="H31" s="217">
        <v>23</v>
      </c>
      <c r="I31" s="217">
        <v>30</v>
      </c>
      <c r="J31" s="217">
        <v>11</v>
      </c>
      <c r="K31" s="217">
        <v>10</v>
      </c>
      <c r="L31" s="217">
        <v>5</v>
      </c>
      <c r="M31" s="217">
        <v>2</v>
      </c>
      <c r="N31" s="217">
        <v>3</v>
      </c>
      <c r="O31" s="217">
        <v>3</v>
      </c>
      <c r="P31" s="217">
        <v>3</v>
      </c>
      <c r="Q31" s="217">
        <v>3</v>
      </c>
      <c r="R31" s="217">
        <v>0</v>
      </c>
      <c r="S31" s="217">
        <v>1</v>
      </c>
      <c r="T31" s="217">
        <v>0</v>
      </c>
      <c r="U31" s="217">
        <v>0</v>
      </c>
      <c r="V31" s="217">
        <v>0</v>
      </c>
      <c r="W31" s="217">
        <v>0</v>
      </c>
      <c r="X31" s="217">
        <v>0</v>
      </c>
      <c r="Y31" s="218">
        <v>0</v>
      </c>
      <c r="Z31" s="219">
        <f t="shared" si="0"/>
        <v>41</v>
      </c>
      <c r="AA31" s="218">
        <f t="shared" si="1"/>
        <v>13</v>
      </c>
      <c r="AB31" s="237">
        <f t="shared" si="24"/>
        <v>86.63653970303422</v>
      </c>
      <c r="AC31" s="238">
        <f t="shared" si="2"/>
        <v>2.905100064557779</v>
      </c>
      <c r="AD31" s="238">
        <f t="shared" si="3"/>
        <v>4.389928986442866</v>
      </c>
      <c r="AE31" s="238">
        <f t="shared" si="4"/>
        <v>1.4848289218850872</v>
      </c>
      <c r="AF31" s="238">
        <f t="shared" si="5"/>
        <v>1.9367333763718526</v>
      </c>
      <c r="AG31" s="238">
        <f t="shared" si="6"/>
        <v>0.7101355713363461</v>
      </c>
      <c r="AH31" s="238">
        <f t="shared" si="7"/>
        <v>0.6455777921239509</v>
      </c>
      <c r="AI31" s="238">
        <f t="shared" si="8"/>
        <v>0.32278889606197547</v>
      </c>
      <c r="AJ31" s="238">
        <f t="shared" si="9"/>
        <v>0.12911555842479017</v>
      </c>
      <c r="AK31" s="238">
        <f t="shared" si="10"/>
        <v>0.19367333763718528</v>
      </c>
      <c r="AL31" s="238">
        <f t="shared" si="11"/>
        <v>0.19367333763718528</v>
      </c>
      <c r="AM31" s="238">
        <f t="shared" si="12"/>
        <v>0.19367333763718528</v>
      </c>
      <c r="AN31" s="238">
        <f t="shared" si="13"/>
        <v>0.19367333763718528</v>
      </c>
      <c r="AO31" s="238">
        <f t="shared" si="14"/>
        <v>0</v>
      </c>
      <c r="AP31" s="238">
        <f t="shared" si="15"/>
        <v>0.06455777921239508</v>
      </c>
      <c r="AQ31" s="238">
        <f t="shared" si="16"/>
        <v>0</v>
      </c>
      <c r="AR31" s="238">
        <f t="shared" si="17"/>
        <v>0</v>
      </c>
      <c r="AS31" s="238">
        <f t="shared" si="18"/>
        <v>0</v>
      </c>
      <c r="AT31" s="238">
        <f t="shared" si="19"/>
        <v>0</v>
      </c>
      <c r="AU31" s="238">
        <f t="shared" si="20"/>
        <v>0</v>
      </c>
      <c r="AV31" s="239">
        <f t="shared" si="21"/>
        <v>0</v>
      </c>
      <c r="AW31" s="237">
        <f t="shared" si="22"/>
        <v>2.646868947708199</v>
      </c>
      <c r="AX31" s="253">
        <f t="shared" si="23"/>
        <v>0.8392511297611362</v>
      </c>
    </row>
    <row r="32" spans="1:50" ht="20.25" customHeight="1" thickBot="1">
      <c r="A32" s="19">
        <v>28</v>
      </c>
      <c r="B32" s="479"/>
      <c r="C32" s="296" t="s">
        <v>3</v>
      </c>
      <c r="D32" s="151">
        <v>1109</v>
      </c>
      <c r="E32" s="154">
        <v>928</v>
      </c>
      <c r="F32" s="138">
        <v>32</v>
      </c>
      <c r="G32" s="138">
        <v>73</v>
      </c>
      <c r="H32" s="138">
        <v>17</v>
      </c>
      <c r="I32" s="138">
        <v>27</v>
      </c>
      <c r="J32" s="138">
        <v>7</v>
      </c>
      <c r="K32" s="138">
        <v>8</v>
      </c>
      <c r="L32" s="138">
        <v>2</v>
      </c>
      <c r="M32" s="138">
        <v>6</v>
      </c>
      <c r="N32" s="138">
        <v>4</v>
      </c>
      <c r="O32" s="138">
        <v>2</v>
      </c>
      <c r="P32" s="138">
        <v>1</v>
      </c>
      <c r="Q32" s="138">
        <v>0</v>
      </c>
      <c r="R32" s="138">
        <v>0</v>
      </c>
      <c r="S32" s="138">
        <v>1</v>
      </c>
      <c r="T32" s="138">
        <v>0</v>
      </c>
      <c r="U32" s="138">
        <v>1</v>
      </c>
      <c r="V32" s="138">
        <v>0</v>
      </c>
      <c r="W32" s="138">
        <v>0</v>
      </c>
      <c r="X32" s="138">
        <v>0</v>
      </c>
      <c r="Y32" s="157">
        <v>0</v>
      </c>
      <c r="Z32" s="168">
        <f t="shared" si="0"/>
        <v>32</v>
      </c>
      <c r="AA32" s="157">
        <f t="shared" si="1"/>
        <v>9</v>
      </c>
      <c r="AB32" s="240">
        <f t="shared" si="24"/>
        <v>83.6789900811542</v>
      </c>
      <c r="AC32" s="241">
        <f t="shared" si="2"/>
        <v>2.8854824165915236</v>
      </c>
      <c r="AD32" s="241">
        <f t="shared" si="3"/>
        <v>6.582506762849413</v>
      </c>
      <c r="AE32" s="241">
        <f t="shared" si="4"/>
        <v>1.532912533814247</v>
      </c>
      <c r="AF32" s="241">
        <f t="shared" si="5"/>
        <v>2.4346257889990985</v>
      </c>
      <c r="AG32" s="241">
        <f t="shared" si="6"/>
        <v>0.6311992786293958</v>
      </c>
      <c r="AH32" s="241">
        <f t="shared" si="7"/>
        <v>0.7213706041478809</v>
      </c>
      <c r="AI32" s="241">
        <f t="shared" si="8"/>
        <v>0.18034265103697023</v>
      </c>
      <c r="AJ32" s="241">
        <f t="shared" si="9"/>
        <v>0.5410279531109108</v>
      </c>
      <c r="AK32" s="241">
        <f t="shared" si="10"/>
        <v>0.36068530207394045</v>
      </c>
      <c r="AL32" s="241">
        <f t="shared" si="11"/>
        <v>0.18034265103697023</v>
      </c>
      <c r="AM32" s="241">
        <f t="shared" si="12"/>
        <v>0.09017132551848511</v>
      </c>
      <c r="AN32" s="241">
        <f t="shared" si="13"/>
        <v>0</v>
      </c>
      <c r="AO32" s="241">
        <f t="shared" si="14"/>
        <v>0</v>
      </c>
      <c r="AP32" s="241">
        <f t="shared" si="15"/>
        <v>0.09017132551848511</v>
      </c>
      <c r="AQ32" s="241">
        <f t="shared" si="16"/>
        <v>0</v>
      </c>
      <c r="AR32" s="241">
        <f t="shared" si="17"/>
        <v>0.09017132551848511</v>
      </c>
      <c r="AS32" s="241">
        <f t="shared" si="18"/>
        <v>0</v>
      </c>
      <c r="AT32" s="241">
        <f t="shared" si="19"/>
        <v>0</v>
      </c>
      <c r="AU32" s="241">
        <f t="shared" si="20"/>
        <v>0</v>
      </c>
      <c r="AV32" s="242">
        <f t="shared" si="21"/>
        <v>0</v>
      </c>
      <c r="AW32" s="240">
        <f t="shared" si="22"/>
        <v>2.8854824165915236</v>
      </c>
      <c r="AX32" s="254">
        <f t="shared" si="23"/>
        <v>0.8115419296663661</v>
      </c>
    </row>
    <row r="33" spans="1:50" ht="20.25" customHeight="1" thickBot="1">
      <c r="A33" s="19">
        <v>29</v>
      </c>
      <c r="B33" s="479"/>
      <c r="C33" s="296" t="s">
        <v>4</v>
      </c>
      <c r="D33" s="151">
        <v>823</v>
      </c>
      <c r="E33" s="154">
        <v>749</v>
      </c>
      <c r="F33" s="138">
        <v>22</v>
      </c>
      <c r="G33" s="138">
        <v>29</v>
      </c>
      <c r="H33" s="138">
        <v>9</v>
      </c>
      <c r="I33" s="138">
        <v>4</v>
      </c>
      <c r="J33" s="138">
        <v>3</v>
      </c>
      <c r="K33" s="138">
        <v>3</v>
      </c>
      <c r="L33" s="138">
        <v>0</v>
      </c>
      <c r="M33" s="138">
        <v>3</v>
      </c>
      <c r="N33" s="138">
        <v>0</v>
      </c>
      <c r="O33" s="138">
        <v>1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8">
        <v>0</v>
      </c>
      <c r="X33" s="138">
        <v>0</v>
      </c>
      <c r="Y33" s="157">
        <v>0</v>
      </c>
      <c r="Z33" s="168">
        <f t="shared" si="0"/>
        <v>10</v>
      </c>
      <c r="AA33" s="157">
        <f t="shared" si="1"/>
        <v>1</v>
      </c>
      <c r="AB33" s="240">
        <f t="shared" si="24"/>
        <v>91.00850546780073</v>
      </c>
      <c r="AC33" s="241">
        <f t="shared" si="2"/>
        <v>2.67314702308627</v>
      </c>
      <c r="AD33" s="241">
        <f t="shared" si="3"/>
        <v>3.523693803159174</v>
      </c>
      <c r="AE33" s="241">
        <f t="shared" si="4"/>
        <v>1.0935601458080195</v>
      </c>
      <c r="AF33" s="241">
        <f t="shared" si="5"/>
        <v>0.48602673147023084</v>
      </c>
      <c r="AG33" s="241">
        <f t="shared" si="6"/>
        <v>0.3645200486026731</v>
      </c>
      <c r="AH33" s="241">
        <f t="shared" si="7"/>
        <v>0.3645200486026731</v>
      </c>
      <c r="AI33" s="241">
        <f t="shared" si="8"/>
        <v>0</v>
      </c>
      <c r="AJ33" s="241">
        <f t="shared" si="9"/>
        <v>0.3645200486026731</v>
      </c>
      <c r="AK33" s="241">
        <f t="shared" si="10"/>
        <v>0</v>
      </c>
      <c r="AL33" s="241">
        <f t="shared" si="11"/>
        <v>0.12150668286755771</v>
      </c>
      <c r="AM33" s="241">
        <f t="shared" si="12"/>
        <v>0</v>
      </c>
      <c r="AN33" s="241">
        <f t="shared" si="13"/>
        <v>0</v>
      </c>
      <c r="AO33" s="241">
        <f t="shared" si="14"/>
        <v>0</v>
      </c>
      <c r="AP33" s="241">
        <f t="shared" si="15"/>
        <v>0</v>
      </c>
      <c r="AQ33" s="241">
        <f t="shared" si="16"/>
        <v>0</v>
      </c>
      <c r="AR33" s="241">
        <f t="shared" si="17"/>
        <v>0</v>
      </c>
      <c r="AS33" s="241">
        <f t="shared" si="18"/>
        <v>0</v>
      </c>
      <c r="AT33" s="241">
        <f t="shared" si="19"/>
        <v>0</v>
      </c>
      <c r="AU33" s="241">
        <f t="shared" si="20"/>
        <v>0</v>
      </c>
      <c r="AV33" s="242">
        <f t="shared" si="21"/>
        <v>0</v>
      </c>
      <c r="AW33" s="240">
        <f t="shared" si="22"/>
        <v>1.2150668286755772</v>
      </c>
      <c r="AX33" s="254">
        <f t="shared" si="23"/>
        <v>0.12150668286755771</v>
      </c>
    </row>
    <row r="34" spans="1:50" ht="20.25" customHeight="1" thickBot="1">
      <c r="A34" s="19">
        <v>30</v>
      </c>
      <c r="B34" s="479"/>
      <c r="C34" s="296" t="s">
        <v>5</v>
      </c>
      <c r="D34" s="151">
        <v>506</v>
      </c>
      <c r="E34" s="154">
        <v>428</v>
      </c>
      <c r="F34" s="138">
        <v>14</v>
      </c>
      <c r="G34" s="138">
        <v>30</v>
      </c>
      <c r="H34" s="138">
        <v>7</v>
      </c>
      <c r="I34" s="138">
        <v>8</v>
      </c>
      <c r="J34" s="138">
        <v>5</v>
      </c>
      <c r="K34" s="138">
        <v>0</v>
      </c>
      <c r="L34" s="138">
        <v>3</v>
      </c>
      <c r="M34" s="138">
        <v>2</v>
      </c>
      <c r="N34" s="138">
        <v>3</v>
      </c>
      <c r="O34" s="138">
        <v>1</v>
      </c>
      <c r="P34" s="138">
        <v>2</v>
      </c>
      <c r="Q34" s="138">
        <v>2</v>
      </c>
      <c r="R34" s="138">
        <v>0</v>
      </c>
      <c r="S34" s="138">
        <v>0</v>
      </c>
      <c r="T34" s="138">
        <v>0</v>
      </c>
      <c r="U34" s="138">
        <v>1</v>
      </c>
      <c r="V34" s="138">
        <v>0</v>
      </c>
      <c r="W34" s="138">
        <v>0</v>
      </c>
      <c r="X34" s="138">
        <v>0</v>
      </c>
      <c r="Y34" s="157">
        <v>0</v>
      </c>
      <c r="Z34" s="168">
        <f t="shared" si="0"/>
        <v>19</v>
      </c>
      <c r="AA34" s="157">
        <f t="shared" si="1"/>
        <v>9</v>
      </c>
      <c r="AB34" s="240">
        <f t="shared" si="24"/>
        <v>84.58498023715416</v>
      </c>
      <c r="AC34" s="241">
        <f t="shared" si="2"/>
        <v>2.766798418972332</v>
      </c>
      <c r="AD34" s="241">
        <f t="shared" si="3"/>
        <v>5.928853754940711</v>
      </c>
      <c r="AE34" s="241">
        <f t="shared" si="4"/>
        <v>1.383399209486166</v>
      </c>
      <c r="AF34" s="241">
        <f t="shared" si="5"/>
        <v>1.5810276679841897</v>
      </c>
      <c r="AG34" s="241">
        <f t="shared" si="6"/>
        <v>0.9881422924901186</v>
      </c>
      <c r="AH34" s="241">
        <f t="shared" si="7"/>
        <v>0</v>
      </c>
      <c r="AI34" s="241">
        <f t="shared" si="8"/>
        <v>0.592885375494071</v>
      </c>
      <c r="AJ34" s="241">
        <f t="shared" si="9"/>
        <v>0.3952569169960474</v>
      </c>
      <c r="AK34" s="241">
        <f t="shared" si="10"/>
        <v>0.592885375494071</v>
      </c>
      <c r="AL34" s="241">
        <f t="shared" si="11"/>
        <v>0.1976284584980237</v>
      </c>
      <c r="AM34" s="241">
        <f t="shared" si="12"/>
        <v>0.3952569169960474</v>
      </c>
      <c r="AN34" s="241">
        <f t="shared" si="13"/>
        <v>0.3952569169960474</v>
      </c>
      <c r="AO34" s="241">
        <f t="shared" si="14"/>
        <v>0</v>
      </c>
      <c r="AP34" s="241">
        <f t="shared" si="15"/>
        <v>0</v>
      </c>
      <c r="AQ34" s="241">
        <f t="shared" si="16"/>
        <v>0</v>
      </c>
      <c r="AR34" s="241">
        <f t="shared" si="17"/>
        <v>0.1976284584980237</v>
      </c>
      <c r="AS34" s="241">
        <f t="shared" si="18"/>
        <v>0</v>
      </c>
      <c r="AT34" s="241">
        <f t="shared" si="19"/>
        <v>0</v>
      </c>
      <c r="AU34" s="241">
        <f t="shared" si="20"/>
        <v>0</v>
      </c>
      <c r="AV34" s="242">
        <f t="shared" si="21"/>
        <v>0</v>
      </c>
      <c r="AW34" s="240">
        <f t="shared" si="22"/>
        <v>3.7549407114624502</v>
      </c>
      <c r="AX34" s="254">
        <f t="shared" si="23"/>
        <v>1.7786561264822136</v>
      </c>
    </row>
    <row r="35" spans="1:50" ht="20.25" customHeight="1" thickBot="1">
      <c r="A35" s="19">
        <v>31</v>
      </c>
      <c r="B35" s="479"/>
      <c r="C35" s="299" t="s">
        <v>1</v>
      </c>
      <c r="D35" s="151">
        <v>297</v>
      </c>
      <c r="E35" s="154">
        <v>254</v>
      </c>
      <c r="F35" s="138">
        <v>5</v>
      </c>
      <c r="G35" s="138">
        <v>13</v>
      </c>
      <c r="H35" s="138">
        <v>7</v>
      </c>
      <c r="I35" s="138">
        <v>6</v>
      </c>
      <c r="J35" s="138">
        <v>2</v>
      </c>
      <c r="K35" s="138">
        <v>1</v>
      </c>
      <c r="L35" s="138">
        <v>3</v>
      </c>
      <c r="M35" s="138">
        <v>3</v>
      </c>
      <c r="N35" s="138">
        <v>2</v>
      </c>
      <c r="O35" s="138">
        <v>0</v>
      </c>
      <c r="P35" s="138">
        <v>1</v>
      </c>
      <c r="Q35" s="138">
        <v>0</v>
      </c>
      <c r="R35" s="138">
        <v>0</v>
      </c>
      <c r="S35" s="138"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0</v>
      </c>
      <c r="Y35" s="157">
        <v>0</v>
      </c>
      <c r="Z35" s="168">
        <f t="shared" si="0"/>
        <v>12</v>
      </c>
      <c r="AA35" s="157">
        <f t="shared" si="1"/>
        <v>3</v>
      </c>
      <c r="AB35" s="240">
        <f t="shared" si="24"/>
        <v>85.52188552188552</v>
      </c>
      <c r="AC35" s="241">
        <f t="shared" si="2"/>
        <v>1.6835016835016834</v>
      </c>
      <c r="AD35" s="241">
        <f t="shared" si="3"/>
        <v>4.377104377104377</v>
      </c>
      <c r="AE35" s="241">
        <f t="shared" si="4"/>
        <v>2.356902356902357</v>
      </c>
      <c r="AF35" s="241">
        <f t="shared" si="5"/>
        <v>2.0202020202020203</v>
      </c>
      <c r="AG35" s="241">
        <f t="shared" si="6"/>
        <v>0.6734006734006733</v>
      </c>
      <c r="AH35" s="241">
        <f t="shared" si="7"/>
        <v>0.33670033670033667</v>
      </c>
      <c r="AI35" s="241">
        <f t="shared" si="8"/>
        <v>1.0101010101010102</v>
      </c>
      <c r="AJ35" s="241">
        <f t="shared" si="9"/>
        <v>1.0101010101010102</v>
      </c>
      <c r="AK35" s="241">
        <f t="shared" si="10"/>
        <v>0.6734006734006733</v>
      </c>
      <c r="AL35" s="241">
        <f t="shared" si="11"/>
        <v>0</v>
      </c>
      <c r="AM35" s="241">
        <f t="shared" si="12"/>
        <v>0.33670033670033667</v>
      </c>
      <c r="AN35" s="241">
        <f t="shared" si="13"/>
        <v>0</v>
      </c>
      <c r="AO35" s="241">
        <f t="shared" si="14"/>
        <v>0</v>
      </c>
      <c r="AP35" s="241">
        <f t="shared" si="15"/>
        <v>0</v>
      </c>
      <c r="AQ35" s="241">
        <f t="shared" si="16"/>
        <v>0</v>
      </c>
      <c r="AR35" s="241">
        <f t="shared" si="17"/>
        <v>0</v>
      </c>
      <c r="AS35" s="241">
        <f t="shared" si="18"/>
        <v>0</v>
      </c>
      <c r="AT35" s="241">
        <f t="shared" si="19"/>
        <v>0</v>
      </c>
      <c r="AU35" s="241">
        <f t="shared" si="20"/>
        <v>0</v>
      </c>
      <c r="AV35" s="242">
        <f t="shared" si="21"/>
        <v>0</v>
      </c>
      <c r="AW35" s="240">
        <f t="shared" si="22"/>
        <v>4.040404040404041</v>
      </c>
      <c r="AX35" s="254">
        <f t="shared" si="23"/>
        <v>1.0101010101010102</v>
      </c>
    </row>
    <row r="36" spans="1:50" ht="20.25" customHeight="1" thickBot="1">
      <c r="A36" s="19">
        <v>32</v>
      </c>
      <c r="B36" s="479"/>
      <c r="C36" s="296" t="s">
        <v>15</v>
      </c>
      <c r="D36" s="151">
        <v>441</v>
      </c>
      <c r="E36" s="154">
        <v>380</v>
      </c>
      <c r="F36" s="138">
        <v>10</v>
      </c>
      <c r="G36" s="138">
        <v>32</v>
      </c>
      <c r="H36" s="138">
        <v>4</v>
      </c>
      <c r="I36" s="138">
        <v>4</v>
      </c>
      <c r="J36" s="138">
        <v>3</v>
      </c>
      <c r="K36" s="138">
        <v>3</v>
      </c>
      <c r="L36" s="138">
        <v>0</v>
      </c>
      <c r="M36" s="138">
        <v>2</v>
      </c>
      <c r="N36" s="138">
        <v>1</v>
      </c>
      <c r="O36" s="138">
        <v>0</v>
      </c>
      <c r="P36" s="138">
        <v>1</v>
      </c>
      <c r="Q36" s="138">
        <v>0</v>
      </c>
      <c r="R36" s="138">
        <v>0</v>
      </c>
      <c r="S36" s="138">
        <v>0</v>
      </c>
      <c r="T36" s="138">
        <v>0</v>
      </c>
      <c r="U36" s="138">
        <v>1</v>
      </c>
      <c r="V36" s="138">
        <v>0</v>
      </c>
      <c r="W36" s="138">
        <v>0</v>
      </c>
      <c r="X36" s="138">
        <v>0</v>
      </c>
      <c r="Y36" s="157">
        <v>0</v>
      </c>
      <c r="Z36" s="168">
        <f t="shared" si="0"/>
        <v>11</v>
      </c>
      <c r="AA36" s="157">
        <f t="shared" si="1"/>
        <v>3</v>
      </c>
      <c r="AB36" s="240">
        <f t="shared" si="24"/>
        <v>86.16780045351474</v>
      </c>
      <c r="AC36" s="241">
        <f t="shared" si="2"/>
        <v>2.2675736961451247</v>
      </c>
      <c r="AD36" s="241">
        <f t="shared" si="3"/>
        <v>7.2562358276643995</v>
      </c>
      <c r="AE36" s="241">
        <f t="shared" si="4"/>
        <v>0.9070294784580499</v>
      </c>
      <c r="AF36" s="241">
        <f t="shared" si="5"/>
        <v>0.9070294784580499</v>
      </c>
      <c r="AG36" s="241">
        <f t="shared" si="6"/>
        <v>0.6802721088435374</v>
      </c>
      <c r="AH36" s="241">
        <f t="shared" si="7"/>
        <v>0.6802721088435374</v>
      </c>
      <c r="AI36" s="241">
        <f t="shared" si="8"/>
        <v>0</v>
      </c>
      <c r="AJ36" s="241">
        <f t="shared" si="9"/>
        <v>0.45351473922902497</v>
      </c>
      <c r="AK36" s="241">
        <f t="shared" si="10"/>
        <v>0.22675736961451248</v>
      </c>
      <c r="AL36" s="241">
        <f t="shared" si="11"/>
        <v>0</v>
      </c>
      <c r="AM36" s="241">
        <f t="shared" si="12"/>
        <v>0.22675736961451248</v>
      </c>
      <c r="AN36" s="241">
        <f t="shared" si="13"/>
        <v>0</v>
      </c>
      <c r="AO36" s="241">
        <f t="shared" si="14"/>
        <v>0</v>
      </c>
      <c r="AP36" s="241">
        <f t="shared" si="15"/>
        <v>0</v>
      </c>
      <c r="AQ36" s="241">
        <f t="shared" si="16"/>
        <v>0</v>
      </c>
      <c r="AR36" s="241">
        <f t="shared" si="17"/>
        <v>0.22675736961451248</v>
      </c>
      <c r="AS36" s="241">
        <f t="shared" si="18"/>
        <v>0</v>
      </c>
      <c r="AT36" s="241">
        <f t="shared" si="19"/>
        <v>0</v>
      </c>
      <c r="AU36" s="241">
        <f t="shared" si="20"/>
        <v>0</v>
      </c>
      <c r="AV36" s="242">
        <f t="shared" si="21"/>
        <v>0</v>
      </c>
      <c r="AW36" s="240">
        <f t="shared" si="22"/>
        <v>2.494331065759637</v>
      </c>
      <c r="AX36" s="254">
        <f t="shared" si="23"/>
        <v>0.6802721088435374</v>
      </c>
    </row>
    <row r="37" spans="1:50" ht="20.25" customHeight="1" thickBot="1">
      <c r="A37" s="19">
        <v>33</v>
      </c>
      <c r="B37" s="479"/>
      <c r="C37" s="297" t="s">
        <v>6</v>
      </c>
      <c r="D37" s="172">
        <v>147</v>
      </c>
      <c r="E37" s="173">
        <v>129</v>
      </c>
      <c r="F37" s="220">
        <v>7</v>
      </c>
      <c r="G37" s="220">
        <v>6</v>
      </c>
      <c r="H37" s="220">
        <v>2</v>
      </c>
      <c r="I37" s="220">
        <v>0</v>
      </c>
      <c r="J37" s="220">
        <v>0</v>
      </c>
      <c r="K37" s="220">
        <v>1</v>
      </c>
      <c r="L37" s="220">
        <v>1</v>
      </c>
      <c r="M37" s="220">
        <v>0</v>
      </c>
      <c r="N37" s="220">
        <v>1</v>
      </c>
      <c r="O37" s="220">
        <v>0</v>
      </c>
      <c r="P37" s="220">
        <v>0</v>
      </c>
      <c r="Q37" s="220">
        <v>0</v>
      </c>
      <c r="R37" s="220">
        <v>0</v>
      </c>
      <c r="S37" s="220">
        <v>0</v>
      </c>
      <c r="T37" s="220">
        <v>0</v>
      </c>
      <c r="U37" s="220">
        <v>0</v>
      </c>
      <c r="V37" s="220">
        <v>0</v>
      </c>
      <c r="W37" s="220">
        <v>0</v>
      </c>
      <c r="X37" s="220">
        <v>0</v>
      </c>
      <c r="Y37" s="221">
        <v>0</v>
      </c>
      <c r="Z37" s="222">
        <f t="shared" si="0"/>
        <v>3</v>
      </c>
      <c r="AA37" s="221">
        <f t="shared" si="1"/>
        <v>1</v>
      </c>
      <c r="AB37" s="243">
        <f t="shared" si="24"/>
        <v>87.75510204081633</v>
      </c>
      <c r="AC37" s="244">
        <f t="shared" si="2"/>
        <v>4.761904761904762</v>
      </c>
      <c r="AD37" s="244">
        <f t="shared" si="3"/>
        <v>4.081632653061225</v>
      </c>
      <c r="AE37" s="244">
        <f t="shared" si="4"/>
        <v>1.3605442176870748</v>
      </c>
      <c r="AF37" s="244">
        <f t="shared" si="5"/>
        <v>0</v>
      </c>
      <c r="AG37" s="244">
        <f t="shared" si="6"/>
        <v>0</v>
      </c>
      <c r="AH37" s="244">
        <f t="shared" si="7"/>
        <v>0.6802721088435374</v>
      </c>
      <c r="AI37" s="244">
        <f t="shared" si="8"/>
        <v>0.6802721088435374</v>
      </c>
      <c r="AJ37" s="244">
        <f t="shared" si="9"/>
        <v>0</v>
      </c>
      <c r="AK37" s="244">
        <f t="shared" si="10"/>
        <v>0.6802721088435374</v>
      </c>
      <c r="AL37" s="244">
        <f t="shared" si="11"/>
        <v>0</v>
      </c>
      <c r="AM37" s="244">
        <f t="shared" si="12"/>
        <v>0</v>
      </c>
      <c r="AN37" s="244">
        <f t="shared" si="13"/>
        <v>0</v>
      </c>
      <c r="AO37" s="244">
        <f t="shared" si="14"/>
        <v>0</v>
      </c>
      <c r="AP37" s="244">
        <f t="shared" si="15"/>
        <v>0</v>
      </c>
      <c r="AQ37" s="244">
        <f t="shared" si="16"/>
        <v>0</v>
      </c>
      <c r="AR37" s="244">
        <f t="shared" si="17"/>
        <v>0</v>
      </c>
      <c r="AS37" s="244">
        <f t="shared" si="18"/>
        <v>0</v>
      </c>
      <c r="AT37" s="244">
        <f t="shared" si="19"/>
        <v>0</v>
      </c>
      <c r="AU37" s="244">
        <f t="shared" si="20"/>
        <v>0</v>
      </c>
      <c r="AV37" s="245">
        <f t="shared" si="21"/>
        <v>0</v>
      </c>
      <c r="AW37" s="243">
        <f t="shared" si="22"/>
        <v>2.0408163265306123</v>
      </c>
      <c r="AX37" s="255">
        <f t="shared" si="23"/>
        <v>0.6802721088435374</v>
      </c>
    </row>
    <row r="38" spans="2:50" ht="9" customHeight="1" thickBot="1">
      <c r="B38" s="25"/>
      <c r="C38" s="26"/>
      <c r="D38" s="139"/>
      <c r="E38" s="139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</row>
    <row r="39" spans="1:50" ht="20.25" customHeight="1">
      <c r="A39" s="19">
        <v>34</v>
      </c>
      <c r="B39" s="501" t="s">
        <v>35</v>
      </c>
      <c r="C39" s="502"/>
      <c r="D39" s="150">
        <v>5628</v>
      </c>
      <c r="E39" s="179">
        <v>4826</v>
      </c>
      <c r="F39" s="224">
        <v>159</v>
      </c>
      <c r="G39" s="224">
        <v>310</v>
      </c>
      <c r="H39" s="224">
        <v>94</v>
      </c>
      <c r="I39" s="224">
        <v>86</v>
      </c>
      <c r="J39" s="224">
        <v>29</v>
      </c>
      <c r="K39" s="224">
        <v>36</v>
      </c>
      <c r="L39" s="224">
        <v>14</v>
      </c>
      <c r="M39" s="224">
        <v>20</v>
      </c>
      <c r="N39" s="224">
        <v>15</v>
      </c>
      <c r="O39" s="224">
        <v>11</v>
      </c>
      <c r="P39" s="224">
        <v>8</v>
      </c>
      <c r="Q39" s="224">
        <v>7</v>
      </c>
      <c r="R39" s="224">
        <v>0</v>
      </c>
      <c r="S39" s="224">
        <v>6</v>
      </c>
      <c r="T39" s="224">
        <v>0</v>
      </c>
      <c r="U39" s="224">
        <v>1</v>
      </c>
      <c r="V39" s="224">
        <v>1</v>
      </c>
      <c r="W39" s="224">
        <v>3</v>
      </c>
      <c r="X39" s="224">
        <v>1</v>
      </c>
      <c r="Y39" s="225">
        <v>1</v>
      </c>
      <c r="Z39" s="226">
        <f>SUM(J39:Y39)</f>
        <v>153</v>
      </c>
      <c r="AA39" s="225">
        <f>SUM(N39:Y39)</f>
        <v>54</v>
      </c>
      <c r="AB39" s="237">
        <f t="shared" si="24"/>
        <v>85.7498223169865</v>
      </c>
      <c r="AC39" s="238">
        <f t="shared" si="2"/>
        <v>2.8251599147121538</v>
      </c>
      <c r="AD39" s="238">
        <f t="shared" si="3"/>
        <v>5.50817341862118</v>
      </c>
      <c r="AE39" s="238">
        <f t="shared" si="4"/>
        <v>1.6702203269367448</v>
      </c>
      <c r="AF39" s="238">
        <f t="shared" si="5"/>
        <v>1.5280739161336176</v>
      </c>
      <c r="AG39" s="238">
        <f t="shared" si="6"/>
        <v>0.5152807391613362</v>
      </c>
      <c r="AH39" s="238">
        <f t="shared" si="7"/>
        <v>0.6396588486140725</v>
      </c>
      <c r="AI39" s="238">
        <f t="shared" si="8"/>
        <v>0.24875621890547264</v>
      </c>
      <c r="AJ39" s="238">
        <f t="shared" si="9"/>
        <v>0.35536602700781805</v>
      </c>
      <c r="AK39" s="238">
        <f t="shared" si="10"/>
        <v>0.26652452025586354</v>
      </c>
      <c r="AL39" s="238">
        <f t="shared" si="11"/>
        <v>0.19545131485429992</v>
      </c>
      <c r="AM39" s="238">
        <f t="shared" si="12"/>
        <v>0.14214641080312723</v>
      </c>
      <c r="AN39" s="238">
        <f t="shared" si="13"/>
        <v>0.12437810945273632</v>
      </c>
      <c r="AO39" s="238">
        <f t="shared" si="14"/>
        <v>0</v>
      </c>
      <c r="AP39" s="238">
        <f t="shared" si="15"/>
        <v>0.10660980810234541</v>
      </c>
      <c r="AQ39" s="238">
        <f t="shared" si="16"/>
        <v>0</v>
      </c>
      <c r="AR39" s="238">
        <f t="shared" si="17"/>
        <v>0.017768301350390904</v>
      </c>
      <c r="AS39" s="238">
        <f t="shared" si="18"/>
        <v>0.017768301350390904</v>
      </c>
      <c r="AT39" s="238">
        <f t="shared" si="19"/>
        <v>0.053304904051172705</v>
      </c>
      <c r="AU39" s="238">
        <f t="shared" si="20"/>
        <v>0.017768301350390904</v>
      </c>
      <c r="AV39" s="239">
        <f t="shared" si="21"/>
        <v>0.017768301350390904</v>
      </c>
      <c r="AW39" s="237">
        <f t="shared" si="22"/>
        <v>2.718550106609808</v>
      </c>
      <c r="AX39" s="253">
        <f t="shared" si="23"/>
        <v>0.9594882729211088</v>
      </c>
    </row>
    <row r="40" spans="1:50" ht="20.25" customHeight="1" thickBot="1">
      <c r="A40" s="19">
        <v>35</v>
      </c>
      <c r="B40" s="503" t="s">
        <v>39</v>
      </c>
      <c r="C40" s="504"/>
      <c r="D40" s="172">
        <v>4821</v>
      </c>
      <c r="E40" s="173">
        <v>4246</v>
      </c>
      <c r="F40" s="180">
        <v>143</v>
      </c>
      <c r="G40" s="180">
        <v>212</v>
      </c>
      <c r="H40" s="180">
        <v>53</v>
      </c>
      <c r="I40" s="180">
        <v>74</v>
      </c>
      <c r="J40" s="180">
        <v>20</v>
      </c>
      <c r="K40" s="180">
        <v>18</v>
      </c>
      <c r="L40" s="180">
        <v>15</v>
      </c>
      <c r="M40" s="180">
        <v>11</v>
      </c>
      <c r="N40" s="180">
        <v>9</v>
      </c>
      <c r="O40" s="180">
        <v>6</v>
      </c>
      <c r="P40" s="180">
        <v>4</v>
      </c>
      <c r="Q40" s="180">
        <v>2</v>
      </c>
      <c r="R40" s="180">
        <v>4</v>
      </c>
      <c r="S40" s="180">
        <v>2</v>
      </c>
      <c r="T40" s="180">
        <v>1</v>
      </c>
      <c r="U40" s="180">
        <v>1</v>
      </c>
      <c r="V40" s="180">
        <v>0</v>
      </c>
      <c r="W40" s="180">
        <v>0</v>
      </c>
      <c r="X40" s="180">
        <v>0</v>
      </c>
      <c r="Y40" s="171">
        <v>0</v>
      </c>
      <c r="Z40" s="170">
        <f>SUM(J40:Y40)</f>
        <v>93</v>
      </c>
      <c r="AA40" s="171">
        <f>SUM(N40:Y40)</f>
        <v>29</v>
      </c>
      <c r="AB40" s="243">
        <f t="shared" si="24"/>
        <v>88.07301389753164</v>
      </c>
      <c r="AC40" s="244">
        <f t="shared" si="2"/>
        <v>2.966189587222568</v>
      </c>
      <c r="AD40" s="244">
        <f t="shared" si="3"/>
        <v>4.397427919518772</v>
      </c>
      <c r="AE40" s="244">
        <f t="shared" si="4"/>
        <v>1.099356979879693</v>
      </c>
      <c r="AF40" s="244">
        <f t="shared" si="5"/>
        <v>1.534951254926364</v>
      </c>
      <c r="AG40" s="244">
        <f t="shared" si="6"/>
        <v>0.41485169052063886</v>
      </c>
      <c r="AH40" s="244">
        <f t="shared" si="7"/>
        <v>0.37336652146857496</v>
      </c>
      <c r="AI40" s="244">
        <f t="shared" si="8"/>
        <v>0.3111387678904792</v>
      </c>
      <c r="AJ40" s="244">
        <f t="shared" si="9"/>
        <v>0.22816842978635138</v>
      </c>
      <c r="AK40" s="244">
        <f t="shared" si="10"/>
        <v>0.18668326073428748</v>
      </c>
      <c r="AL40" s="244">
        <f t="shared" si="11"/>
        <v>0.12445550715619166</v>
      </c>
      <c r="AM40" s="244">
        <f t="shared" si="12"/>
        <v>0.08297033810412777</v>
      </c>
      <c r="AN40" s="244">
        <f t="shared" si="13"/>
        <v>0.04148516905206388</v>
      </c>
      <c r="AO40" s="244">
        <f t="shared" si="14"/>
        <v>0.08297033810412777</v>
      </c>
      <c r="AP40" s="244">
        <f t="shared" si="15"/>
        <v>0.04148516905206388</v>
      </c>
      <c r="AQ40" s="244">
        <f t="shared" si="16"/>
        <v>0.02074258452603194</v>
      </c>
      <c r="AR40" s="244">
        <f t="shared" si="17"/>
        <v>0.02074258452603194</v>
      </c>
      <c r="AS40" s="244">
        <f t="shared" si="18"/>
        <v>0</v>
      </c>
      <c r="AT40" s="244">
        <f t="shared" si="19"/>
        <v>0</v>
      </c>
      <c r="AU40" s="244">
        <f t="shared" si="20"/>
        <v>0</v>
      </c>
      <c r="AV40" s="245">
        <f t="shared" si="21"/>
        <v>0</v>
      </c>
      <c r="AW40" s="243">
        <f t="shared" si="22"/>
        <v>1.9290603609209707</v>
      </c>
      <c r="AX40" s="255">
        <f t="shared" si="23"/>
        <v>0.6015349512549264</v>
      </c>
    </row>
    <row r="41" spans="2:50" ht="8.25" customHeight="1" thickBot="1">
      <c r="B41" s="25"/>
      <c r="C41" s="26"/>
      <c r="D41" s="140"/>
      <c r="E41" s="140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</row>
    <row r="42" spans="2:50" ht="20.25" customHeight="1" thickBot="1">
      <c r="B42" s="505" t="s">
        <v>38</v>
      </c>
      <c r="C42" s="500"/>
      <c r="D42" s="153">
        <f aca="true" t="shared" si="25" ref="D42:Y42">D52+D39+D40</f>
        <v>29028</v>
      </c>
      <c r="E42" s="174">
        <f t="shared" si="25"/>
        <v>25185</v>
      </c>
      <c r="F42" s="175">
        <f t="shared" si="25"/>
        <v>830</v>
      </c>
      <c r="G42" s="175">
        <f t="shared" si="25"/>
        <v>1392</v>
      </c>
      <c r="H42" s="175">
        <f t="shared" si="25"/>
        <v>417</v>
      </c>
      <c r="I42" s="175">
        <f t="shared" si="25"/>
        <v>455</v>
      </c>
      <c r="J42" s="175">
        <f t="shared" si="25"/>
        <v>176</v>
      </c>
      <c r="K42" s="175">
        <f t="shared" si="25"/>
        <v>159</v>
      </c>
      <c r="L42" s="175">
        <f t="shared" si="25"/>
        <v>87</v>
      </c>
      <c r="M42" s="175">
        <f t="shared" si="25"/>
        <v>91</v>
      </c>
      <c r="N42" s="175">
        <f t="shared" si="25"/>
        <v>74</v>
      </c>
      <c r="O42" s="175">
        <f t="shared" si="25"/>
        <v>47</v>
      </c>
      <c r="P42" s="175">
        <f t="shared" si="25"/>
        <v>34</v>
      </c>
      <c r="Q42" s="175">
        <f t="shared" si="25"/>
        <v>25</v>
      </c>
      <c r="R42" s="175">
        <f t="shared" si="25"/>
        <v>14</v>
      </c>
      <c r="S42" s="175">
        <f t="shared" si="25"/>
        <v>15</v>
      </c>
      <c r="T42" s="175">
        <f t="shared" si="25"/>
        <v>5</v>
      </c>
      <c r="U42" s="175">
        <f t="shared" si="25"/>
        <v>9</v>
      </c>
      <c r="V42" s="175">
        <f t="shared" si="25"/>
        <v>2</v>
      </c>
      <c r="W42" s="175">
        <f t="shared" si="25"/>
        <v>7</v>
      </c>
      <c r="X42" s="175">
        <f t="shared" si="25"/>
        <v>1</v>
      </c>
      <c r="Y42" s="176">
        <f t="shared" si="25"/>
        <v>3</v>
      </c>
      <c r="Z42" s="177">
        <f>SUM(J42:Y42)</f>
        <v>749</v>
      </c>
      <c r="AA42" s="178">
        <f>SUM(N42:Y42)</f>
        <v>236</v>
      </c>
      <c r="AB42" s="250">
        <f t="shared" si="24"/>
        <v>86.76105828854898</v>
      </c>
      <c r="AC42" s="251">
        <f t="shared" si="2"/>
        <v>2.85930825409949</v>
      </c>
      <c r="AD42" s="251">
        <f t="shared" si="3"/>
        <v>4.795369987598181</v>
      </c>
      <c r="AE42" s="251">
        <f t="shared" si="4"/>
        <v>1.4365440264572138</v>
      </c>
      <c r="AF42" s="251">
        <f t="shared" si="5"/>
        <v>1.567452115199118</v>
      </c>
      <c r="AG42" s="251">
        <f t="shared" si="6"/>
        <v>0.6063111478572413</v>
      </c>
      <c r="AH42" s="251">
        <f t="shared" si="7"/>
        <v>0.5477470028937578</v>
      </c>
      <c r="AI42" s="251">
        <f t="shared" si="8"/>
        <v>0.2997106242248863</v>
      </c>
      <c r="AJ42" s="251">
        <f t="shared" si="9"/>
        <v>0.3134904230398236</v>
      </c>
      <c r="AK42" s="251">
        <f t="shared" si="10"/>
        <v>0.2549262780763401</v>
      </c>
      <c r="AL42" s="251">
        <f t="shared" si="11"/>
        <v>0.16191263607551332</v>
      </c>
      <c r="AM42" s="251">
        <f t="shared" si="12"/>
        <v>0.11712828992696707</v>
      </c>
      <c r="AN42" s="251">
        <f t="shared" si="13"/>
        <v>0.08612374259335814</v>
      </c>
      <c r="AO42" s="251">
        <f t="shared" si="14"/>
        <v>0.04822929585228056</v>
      </c>
      <c r="AP42" s="251">
        <f t="shared" si="15"/>
        <v>0.05167424555601488</v>
      </c>
      <c r="AQ42" s="251">
        <f t="shared" si="16"/>
        <v>0.017224748518671625</v>
      </c>
      <c r="AR42" s="251">
        <f t="shared" si="17"/>
        <v>0.03100454733360893</v>
      </c>
      <c r="AS42" s="251">
        <f t="shared" si="18"/>
        <v>0.006889899407468651</v>
      </c>
      <c r="AT42" s="251">
        <f t="shared" si="19"/>
        <v>0.02411464792614028</v>
      </c>
      <c r="AU42" s="251">
        <f t="shared" si="20"/>
        <v>0.0034449497037343257</v>
      </c>
      <c r="AV42" s="252">
        <f t="shared" si="21"/>
        <v>0.010334849111202976</v>
      </c>
      <c r="AW42" s="250">
        <f t="shared" si="22"/>
        <v>2.58026732809701</v>
      </c>
      <c r="AX42" s="252">
        <f t="shared" si="23"/>
        <v>0.8130081300813009</v>
      </c>
    </row>
    <row r="43" spans="2:50" ht="6.75" customHeight="1">
      <c r="B43" s="25"/>
      <c r="C43" s="29"/>
      <c r="D43" s="140"/>
      <c r="E43" s="140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</row>
    <row r="44" spans="2:50" ht="20.25" customHeight="1" thickBot="1">
      <c r="B44" s="426" t="s">
        <v>124</v>
      </c>
      <c r="C44" s="144"/>
      <c r="D44" s="140"/>
      <c r="E44" s="140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</row>
    <row r="45" spans="2:50" ht="20.25" customHeight="1">
      <c r="B45" s="493" t="s">
        <v>169</v>
      </c>
      <c r="C45" s="494"/>
      <c r="D45" s="147">
        <f>SUM(D5:D10)</f>
        <v>359</v>
      </c>
      <c r="E45" s="181">
        <f>SUM(E5:E10)</f>
        <v>300</v>
      </c>
      <c r="F45" s="182">
        <f>SUM(F5:F10)</f>
        <v>13</v>
      </c>
      <c r="G45" s="182">
        <f aca="true" t="shared" si="26" ref="G45:Y45">SUM(G5:G10)</f>
        <v>17</v>
      </c>
      <c r="H45" s="182">
        <f t="shared" si="26"/>
        <v>8</v>
      </c>
      <c r="I45" s="182">
        <f t="shared" si="26"/>
        <v>5</v>
      </c>
      <c r="J45" s="182">
        <f t="shared" si="26"/>
        <v>3</v>
      </c>
      <c r="K45" s="182">
        <f t="shared" si="26"/>
        <v>3</v>
      </c>
      <c r="L45" s="182">
        <f t="shared" si="26"/>
        <v>3</v>
      </c>
      <c r="M45" s="182">
        <f t="shared" si="26"/>
        <v>1</v>
      </c>
      <c r="N45" s="182">
        <f t="shared" si="26"/>
        <v>3</v>
      </c>
      <c r="O45" s="182">
        <f t="shared" si="26"/>
        <v>1</v>
      </c>
      <c r="P45" s="182">
        <f t="shared" si="26"/>
        <v>0</v>
      </c>
      <c r="Q45" s="182">
        <f t="shared" si="26"/>
        <v>0</v>
      </c>
      <c r="R45" s="182">
        <f t="shared" si="26"/>
        <v>0</v>
      </c>
      <c r="S45" s="182">
        <f t="shared" si="26"/>
        <v>0</v>
      </c>
      <c r="T45" s="182">
        <f t="shared" si="26"/>
        <v>1</v>
      </c>
      <c r="U45" s="182">
        <f t="shared" si="26"/>
        <v>0</v>
      </c>
      <c r="V45" s="182">
        <f t="shared" si="26"/>
        <v>0</v>
      </c>
      <c r="W45" s="182">
        <f t="shared" si="26"/>
        <v>0</v>
      </c>
      <c r="X45" s="182">
        <f t="shared" si="26"/>
        <v>0</v>
      </c>
      <c r="Y45" s="183">
        <f t="shared" si="26"/>
        <v>1</v>
      </c>
      <c r="Z45" s="184">
        <f aca="true" t="shared" si="27" ref="Z45:Z52">SUM(J45:Y45)</f>
        <v>16</v>
      </c>
      <c r="AA45" s="185">
        <f aca="true" t="shared" si="28" ref="AA45:AA52">SUM(N45:Y45)</f>
        <v>6</v>
      </c>
      <c r="AB45" s="237">
        <f t="shared" si="24"/>
        <v>83.56545961002786</v>
      </c>
      <c r="AC45" s="238">
        <f t="shared" si="2"/>
        <v>3.6211699164345403</v>
      </c>
      <c r="AD45" s="238">
        <f t="shared" si="3"/>
        <v>4.735376044568245</v>
      </c>
      <c r="AE45" s="238">
        <f t="shared" si="4"/>
        <v>2.2284122562674096</v>
      </c>
      <c r="AF45" s="238">
        <f t="shared" si="5"/>
        <v>1.392757660167131</v>
      </c>
      <c r="AG45" s="238">
        <f t="shared" si="6"/>
        <v>0.8356545961002786</v>
      </c>
      <c r="AH45" s="238">
        <f t="shared" si="7"/>
        <v>0.8356545961002786</v>
      </c>
      <c r="AI45" s="238">
        <f t="shared" si="8"/>
        <v>0.8356545961002786</v>
      </c>
      <c r="AJ45" s="238">
        <f t="shared" si="9"/>
        <v>0.2785515320334262</v>
      </c>
      <c r="AK45" s="238">
        <f t="shared" si="10"/>
        <v>0.8356545961002786</v>
      </c>
      <c r="AL45" s="238">
        <f t="shared" si="11"/>
        <v>0.2785515320334262</v>
      </c>
      <c r="AM45" s="238">
        <f t="shared" si="12"/>
        <v>0</v>
      </c>
      <c r="AN45" s="238">
        <f t="shared" si="13"/>
        <v>0</v>
      </c>
      <c r="AO45" s="238">
        <f t="shared" si="14"/>
        <v>0</v>
      </c>
      <c r="AP45" s="238">
        <f t="shared" si="15"/>
        <v>0</v>
      </c>
      <c r="AQ45" s="238">
        <f t="shared" si="16"/>
        <v>0.2785515320334262</v>
      </c>
      <c r="AR45" s="238">
        <f t="shared" si="17"/>
        <v>0</v>
      </c>
      <c r="AS45" s="238">
        <f t="shared" si="18"/>
        <v>0</v>
      </c>
      <c r="AT45" s="238">
        <f t="shared" si="19"/>
        <v>0</v>
      </c>
      <c r="AU45" s="238">
        <f t="shared" si="20"/>
        <v>0</v>
      </c>
      <c r="AV45" s="239">
        <f t="shared" si="21"/>
        <v>0.2785515320334262</v>
      </c>
      <c r="AW45" s="237">
        <f t="shared" si="22"/>
        <v>4.456824512534819</v>
      </c>
      <c r="AX45" s="253">
        <f t="shared" si="23"/>
        <v>1.6713091922005572</v>
      </c>
    </row>
    <row r="46" spans="2:50" ht="20.25" customHeight="1">
      <c r="B46" s="495" t="s">
        <v>170</v>
      </c>
      <c r="C46" s="496"/>
      <c r="D46" s="148">
        <f>SUM(D11:D12)</f>
        <v>576</v>
      </c>
      <c r="E46" s="159">
        <f>SUM(E11:E12)</f>
        <v>492</v>
      </c>
      <c r="F46" s="145">
        <f>SUM(F11:F12)</f>
        <v>11</v>
      </c>
      <c r="G46" s="145">
        <f aca="true" t="shared" si="29" ref="G46:Y46">SUM(G11:G12)</f>
        <v>33</v>
      </c>
      <c r="H46" s="145">
        <f t="shared" si="29"/>
        <v>11</v>
      </c>
      <c r="I46" s="145">
        <f t="shared" si="29"/>
        <v>9</v>
      </c>
      <c r="J46" s="145">
        <f t="shared" si="29"/>
        <v>6</v>
      </c>
      <c r="K46" s="145">
        <f t="shared" si="29"/>
        <v>3</v>
      </c>
      <c r="L46" s="145">
        <f t="shared" si="29"/>
        <v>2</v>
      </c>
      <c r="M46" s="145">
        <f t="shared" si="29"/>
        <v>3</v>
      </c>
      <c r="N46" s="145">
        <f t="shared" si="29"/>
        <v>1</v>
      </c>
      <c r="O46" s="145">
        <f t="shared" si="29"/>
        <v>1</v>
      </c>
      <c r="P46" s="145">
        <f t="shared" si="29"/>
        <v>2</v>
      </c>
      <c r="Q46" s="145">
        <f t="shared" si="29"/>
        <v>0</v>
      </c>
      <c r="R46" s="145">
        <f t="shared" si="29"/>
        <v>0</v>
      </c>
      <c r="S46" s="145">
        <f t="shared" si="29"/>
        <v>1</v>
      </c>
      <c r="T46" s="145">
        <f t="shared" si="29"/>
        <v>0</v>
      </c>
      <c r="U46" s="145">
        <f t="shared" si="29"/>
        <v>0</v>
      </c>
      <c r="V46" s="145">
        <f t="shared" si="29"/>
        <v>0</v>
      </c>
      <c r="W46" s="145">
        <f t="shared" si="29"/>
        <v>1</v>
      </c>
      <c r="X46" s="145">
        <f t="shared" si="29"/>
        <v>0</v>
      </c>
      <c r="Y46" s="160">
        <f t="shared" si="29"/>
        <v>0</v>
      </c>
      <c r="Z46" s="169">
        <f t="shared" si="27"/>
        <v>20</v>
      </c>
      <c r="AA46" s="158">
        <f t="shared" si="28"/>
        <v>6</v>
      </c>
      <c r="AB46" s="240">
        <f t="shared" si="24"/>
        <v>85.41666666666666</v>
      </c>
      <c r="AC46" s="241">
        <f t="shared" si="2"/>
        <v>1.9097222222222223</v>
      </c>
      <c r="AD46" s="241">
        <f t="shared" si="3"/>
        <v>5.729166666666666</v>
      </c>
      <c r="AE46" s="241">
        <f t="shared" si="4"/>
        <v>1.9097222222222223</v>
      </c>
      <c r="AF46" s="241">
        <f t="shared" si="5"/>
        <v>1.5625</v>
      </c>
      <c r="AG46" s="241">
        <f t="shared" si="6"/>
        <v>1.0416666666666665</v>
      </c>
      <c r="AH46" s="241">
        <f t="shared" si="7"/>
        <v>0.5208333333333333</v>
      </c>
      <c r="AI46" s="241">
        <f t="shared" si="8"/>
        <v>0.3472222222222222</v>
      </c>
      <c r="AJ46" s="241">
        <f t="shared" si="9"/>
        <v>0.5208333333333333</v>
      </c>
      <c r="AK46" s="241">
        <f t="shared" si="10"/>
        <v>0.1736111111111111</v>
      </c>
      <c r="AL46" s="241">
        <f t="shared" si="11"/>
        <v>0.1736111111111111</v>
      </c>
      <c r="AM46" s="241">
        <f t="shared" si="12"/>
        <v>0.3472222222222222</v>
      </c>
      <c r="AN46" s="241">
        <f t="shared" si="13"/>
        <v>0</v>
      </c>
      <c r="AO46" s="241">
        <f t="shared" si="14"/>
        <v>0</v>
      </c>
      <c r="AP46" s="241">
        <f t="shared" si="15"/>
        <v>0.1736111111111111</v>
      </c>
      <c r="AQ46" s="241">
        <f t="shared" si="16"/>
        <v>0</v>
      </c>
      <c r="AR46" s="241">
        <f t="shared" si="17"/>
        <v>0</v>
      </c>
      <c r="AS46" s="241">
        <f t="shared" si="18"/>
        <v>0</v>
      </c>
      <c r="AT46" s="241">
        <f t="shared" si="19"/>
        <v>0.1736111111111111</v>
      </c>
      <c r="AU46" s="241">
        <f t="shared" si="20"/>
        <v>0</v>
      </c>
      <c r="AV46" s="242">
        <f t="shared" si="21"/>
        <v>0</v>
      </c>
      <c r="AW46" s="240">
        <f t="shared" si="22"/>
        <v>3.4722222222222223</v>
      </c>
      <c r="AX46" s="254">
        <f t="shared" si="23"/>
        <v>1.0416666666666665</v>
      </c>
    </row>
    <row r="47" spans="2:50" ht="20.25" customHeight="1">
      <c r="B47" s="495" t="s">
        <v>171</v>
      </c>
      <c r="C47" s="496"/>
      <c r="D47" s="148">
        <f aca="true" t="shared" si="30" ref="D47:Y47">SUM(D13:D20)</f>
        <v>4459</v>
      </c>
      <c r="E47" s="159">
        <f t="shared" si="30"/>
        <v>3917</v>
      </c>
      <c r="F47" s="145">
        <f t="shared" si="30"/>
        <v>100</v>
      </c>
      <c r="G47" s="145">
        <f t="shared" si="30"/>
        <v>195</v>
      </c>
      <c r="H47" s="145">
        <f t="shared" si="30"/>
        <v>59</v>
      </c>
      <c r="I47" s="145">
        <f t="shared" si="30"/>
        <v>63</v>
      </c>
      <c r="J47" s="145">
        <f t="shared" si="30"/>
        <v>36</v>
      </c>
      <c r="K47" s="145">
        <f t="shared" si="30"/>
        <v>28</v>
      </c>
      <c r="L47" s="145">
        <f t="shared" si="30"/>
        <v>17</v>
      </c>
      <c r="M47" s="145">
        <f t="shared" si="30"/>
        <v>7</v>
      </c>
      <c r="N47" s="145">
        <f t="shared" si="30"/>
        <v>8</v>
      </c>
      <c r="O47" s="145">
        <f t="shared" si="30"/>
        <v>8</v>
      </c>
      <c r="P47" s="145">
        <f t="shared" si="30"/>
        <v>8</v>
      </c>
      <c r="Q47" s="145">
        <f t="shared" si="30"/>
        <v>4</v>
      </c>
      <c r="R47" s="145">
        <f t="shared" si="30"/>
        <v>3</v>
      </c>
      <c r="S47" s="145">
        <f t="shared" si="30"/>
        <v>2</v>
      </c>
      <c r="T47" s="145">
        <f t="shared" si="30"/>
        <v>0</v>
      </c>
      <c r="U47" s="145">
        <f t="shared" si="30"/>
        <v>2</v>
      </c>
      <c r="V47" s="145">
        <f t="shared" si="30"/>
        <v>0</v>
      </c>
      <c r="W47" s="145">
        <f t="shared" si="30"/>
        <v>1</v>
      </c>
      <c r="X47" s="145">
        <f t="shared" si="30"/>
        <v>0</v>
      </c>
      <c r="Y47" s="160">
        <f t="shared" si="30"/>
        <v>1</v>
      </c>
      <c r="Z47" s="169">
        <f>SUM(J47:Y47)</f>
        <v>125</v>
      </c>
      <c r="AA47" s="158">
        <f>SUM(N47:Y47)</f>
        <v>37</v>
      </c>
      <c r="AB47" s="240">
        <f aca="true" t="shared" si="31" ref="AB47:AX47">E47/$D47*100</f>
        <v>87.84480825297152</v>
      </c>
      <c r="AC47" s="241">
        <f t="shared" si="31"/>
        <v>2.2426553038797934</v>
      </c>
      <c r="AD47" s="241">
        <f t="shared" si="31"/>
        <v>4.373177842565598</v>
      </c>
      <c r="AE47" s="241">
        <f t="shared" si="31"/>
        <v>1.3231666292890782</v>
      </c>
      <c r="AF47" s="241">
        <f t="shared" si="31"/>
        <v>1.4128728414442702</v>
      </c>
      <c r="AG47" s="241">
        <f t="shared" si="31"/>
        <v>0.8073559093967256</v>
      </c>
      <c r="AH47" s="241">
        <f t="shared" si="31"/>
        <v>0.6279434850863422</v>
      </c>
      <c r="AI47" s="241">
        <f t="shared" si="31"/>
        <v>0.38125140165956495</v>
      </c>
      <c r="AJ47" s="241">
        <f t="shared" si="31"/>
        <v>0.15698587127158556</v>
      </c>
      <c r="AK47" s="241">
        <f t="shared" si="31"/>
        <v>0.1794124243103835</v>
      </c>
      <c r="AL47" s="241">
        <f t="shared" si="31"/>
        <v>0.1794124243103835</v>
      </c>
      <c r="AM47" s="241">
        <f t="shared" si="31"/>
        <v>0.1794124243103835</v>
      </c>
      <c r="AN47" s="241">
        <f t="shared" si="31"/>
        <v>0.08970621215519176</v>
      </c>
      <c r="AO47" s="241">
        <f t="shared" si="31"/>
        <v>0.06727965911639382</v>
      </c>
      <c r="AP47" s="241">
        <f t="shared" si="31"/>
        <v>0.04485310607759588</v>
      </c>
      <c r="AQ47" s="241">
        <f t="shared" si="31"/>
        <v>0</v>
      </c>
      <c r="AR47" s="241">
        <f t="shared" si="31"/>
        <v>0.04485310607759588</v>
      </c>
      <c r="AS47" s="241">
        <f t="shared" si="31"/>
        <v>0</v>
      </c>
      <c r="AT47" s="241">
        <f t="shared" si="31"/>
        <v>0.02242655303879794</v>
      </c>
      <c r="AU47" s="241">
        <f t="shared" si="31"/>
        <v>0</v>
      </c>
      <c r="AV47" s="242">
        <f t="shared" si="31"/>
        <v>0.02242655303879794</v>
      </c>
      <c r="AW47" s="240">
        <f t="shared" si="31"/>
        <v>2.803319129849742</v>
      </c>
      <c r="AX47" s="254">
        <f t="shared" si="31"/>
        <v>0.8297824624355237</v>
      </c>
    </row>
    <row r="48" spans="2:50" ht="20.25" customHeight="1">
      <c r="B48" s="495" t="s">
        <v>76</v>
      </c>
      <c r="C48" s="496"/>
      <c r="D48" s="148">
        <f>SUM(D21:D22)</f>
        <v>1015</v>
      </c>
      <c r="E48" s="159">
        <f>SUM(E21:E22)</f>
        <v>853</v>
      </c>
      <c r="F48" s="145">
        <f>SUM(F21:F22)</f>
        <v>26</v>
      </c>
      <c r="G48" s="145">
        <f aca="true" t="shared" si="32" ref="G48:Y48">SUM(G21:G22)</f>
        <v>59</v>
      </c>
      <c r="H48" s="145">
        <f t="shared" si="32"/>
        <v>23</v>
      </c>
      <c r="I48" s="145">
        <f t="shared" si="32"/>
        <v>20</v>
      </c>
      <c r="J48" s="145">
        <f t="shared" si="32"/>
        <v>5</v>
      </c>
      <c r="K48" s="145">
        <f t="shared" si="32"/>
        <v>9</v>
      </c>
      <c r="L48" s="145">
        <f t="shared" si="32"/>
        <v>4</v>
      </c>
      <c r="M48" s="145">
        <f t="shared" si="32"/>
        <v>4</v>
      </c>
      <c r="N48" s="145">
        <f t="shared" si="32"/>
        <v>2</v>
      </c>
      <c r="O48" s="145">
        <f t="shared" si="32"/>
        <v>4</v>
      </c>
      <c r="P48" s="145">
        <f t="shared" si="32"/>
        <v>0</v>
      </c>
      <c r="Q48" s="145">
        <f t="shared" si="32"/>
        <v>3</v>
      </c>
      <c r="R48" s="145">
        <f t="shared" si="32"/>
        <v>0</v>
      </c>
      <c r="S48" s="145">
        <f t="shared" si="32"/>
        <v>2</v>
      </c>
      <c r="T48" s="145">
        <f t="shared" si="32"/>
        <v>1</v>
      </c>
      <c r="U48" s="145">
        <f t="shared" si="32"/>
        <v>0</v>
      </c>
      <c r="V48" s="145">
        <f t="shared" si="32"/>
        <v>0</v>
      </c>
      <c r="W48" s="145">
        <f t="shared" si="32"/>
        <v>0</v>
      </c>
      <c r="X48" s="145">
        <f t="shared" si="32"/>
        <v>0</v>
      </c>
      <c r="Y48" s="160">
        <f t="shared" si="32"/>
        <v>0</v>
      </c>
      <c r="Z48" s="169">
        <f t="shared" si="27"/>
        <v>34</v>
      </c>
      <c r="AA48" s="158">
        <f t="shared" si="28"/>
        <v>12</v>
      </c>
      <c r="AB48" s="240">
        <f t="shared" si="24"/>
        <v>84.03940886699507</v>
      </c>
      <c r="AC48" s="241">
        <f t="shared" si="2"/>
        <v>2.561576354679803</v>
      </c>
      <c r="AD48" s="241">
        <f t="shared" si="3"/>
        <v>5.8128078817733995</v>
      </c>
      <c r="AE48" s="241">
        <f t="shared" si="4"/>
        <v>2.2660098522167487</v>
      </c>
      <c r="AF48" s="241">
        <f t="shared" si="5"/>
        <v>1.9704433497536946</v>
      </c>
      <c r="AG48" s="241">
        <f t="shared" si="6"/>
        <v>0.49261083743842365</v>
      </c>
      <c r="AH48" s="241">
        <f t="shared" si="7"/>
        <v>0.8866995073891626</v>
      </c>
      <c r="AI48" s="241">
        <f t="shared" si="8"/>
        <v>0.3940886699507389</v>
      </c>
      <c r="AJ48" s="241">
        <f t="shared" si="9"/>
        <v>0.3940886699507389</v>
      </c>
      <c r="AK48" s="241">
        <f t="shared" si="10"/>
        <v>0.19704433497536944</v>
      </c>
      <c r="AL48" s="241">
        <f t="shared" si="11"/>
        <v>0.3940886699507389</v>
      </c>
      <c r="AM48" s="241">
        <f t="shared" si="12"/>
        <v>0</v>
      </c>
      <c r="AN48" s="241">
        <f t="shared" si="13"/>
        <v>0.2955665024630542</v>
      </c>
      <c r="AO48" s="241">
        <f t="shared" si="14"/>
        <v>0</v>
      </c>
      <c r="AP48" s="241">
        <f t="shared" si="15"/>
        <v>0.19704433497536944</v>
      </c>
      <c r="AQ48" s="241">
        <f t="shared" si="16"/>
        <v>0.09852216748768472</v>
      </c>
      <c r="AR48" s="241">
        <f t="shared" si="17"/>
        <v>0</v>
      </c>
      <c r="AS48" s="241">
        <f t="shared" si="18"/>
        <v>0</v>
      </c>
      <c r="AT48" s="241">
        <f t="shared" si="19"/>
        <v>0</v>
      </c>
      <c r="AU48" s="241">
        <f t="shared" si="20"/>
        <v>0</v>
      </c>
      <c r="AV48" s="242">
        <f t="shared" si="21"/>
        <v>0</v>
      </c>
      <c r="AW48" s="240">
        <f t="shared" si="22"/>
        <v>3.3497536945812803</v>
      </c>
      <c r="AX48" s="254">
        <f t="shared" si="23"/>
        <v>1.1822660098522169</v>
      </c>
    </row>
    <row r="49" spans="2:50" ht="20.25" customHeight="1">
      <c r="B49" s="495" t="s">
        <v>172</v>
      </c>
      <c r="C49" s="496"/>
      <c r="D49" s="148">
        <f>SUM(D23:D24)</f>
        <v>3291</v>
      </c>
      <c r="E49" s="159">
        <f>SUM(E23:E24)</f>
        <v>2768</v>
      </c>
      <c r="F49" s="145">
        <f>SUM(F23:F24)</f>
        <v>137</v>
      </c>
      <c r="G49" s="145">
        <f aca="true" t="shared" si="33" ref="G49:Y49">SUM(G23:G24)</f>
        <v>168</v>
      </c>
      <c r="H49" s="145">
        <f t="shared" si="33"/>
        <v>49</v>
      </c>
      <c r="I49" s="145">
        <f t="shared" si="33"/>
        <v>64</v>
      </c>
      <c r="J49" s="145">
        <f t="shared" si="33"/>
        <v>26</v>
      </c>
      <c r="K49" s="145">
        <f t="shared" si="33"/>
        <v>22</v>
      </c>
      <c r="L49" s="145">
        <f t="shared" si="33"/>
        <v>9</v>
      </c>
      <c r="M49" s="145">
        <f t="shared" si="33"/>
        <v>15</v>
      </c>
      <c r="N49" s="145">
        <f t="shared" si="33"/>
        <v>13</v>
      </c>
      <c r="O49" s="145">
        <f t="shared" si="33"/>
        <v>6</v>
      </c>
      <c r="P49" s="145">
        <f t="shared" si="33"/>
        <v>3</v>
      </c>
      <c r="Q49" s="145">
        <f t="shared" si="33"/>
        <v>2</v>
      </c>
      <c r="R49" s="145">
        <f t="shared" si="33"/>
        <v>5</v>
      </c>
      <c r="S49" s="145">
        <f t="shared" si="33"/>
        <v>0</v>
      </c>
      <c r="T49" s="145">
        <f t="shared" si="33"/>
        <v>1</v>
      </c>
      <c r="U49" s="145">
        <f t="shared" si="33"/>
        <v>1</v>
      </c>
      <c r="V49" s="145">
        <f t="shared" si="33"/>
        <v>1</v>
      </c>
      <c r="W49" s="145">
        <f t="shared" si="33"/>
        <v>1</v>
      </c>
      <c r="X49" s="145">
        <f t="shared" si="33"/>
        <v>0</v>
      </c>
      <c r="Y49" s="160">
        <f t="shared" si="33"/>
        <v>0</v>
      </c>
      <c r="Z49" s="169">
        <f t="shared" si="27"/>
        <v>105</v>
      </c>
      <c r="AA49" s="158">
        <f t="shared" si="28"/>
        <v>33</v>
      </c>
      <c r="AB49" s="240">
        <f t="shared" si="24"/>
        <v>84.1081738073534</v>
      </c>
      <c r="AC49" s="241">
        <f t="shared" si="2"/>
        <v>4.162868429048921</v>
      </c>
      <c r="AD49" s="241">
        <f t="shared" si="3"/>
        <v>5.104831358249772</v>
      </c>
      <c r="AE49" s="241">
        <f t="shared" si="4"/>
        <v>1.4889091461561836</v>
      </c>
      <c r="AF49" s="241">
        <f t="shared" si="5"/>
        <v>1.9446976602856274</v>
      </c>
      <c r="AG49" s="241">
        <f t="shared" si="6"/>
        <v>0.7900334244910361</v>
      </c>
      <c r="AH49" s="241">
        <f t="shared" si="7"/>
        <v>0.6684898207231844</v>
      </c>
      <c r="AI49" s="241">
        <f t="shared" si="8"/>
        <v>0.27347310847766637</v>
      </c>
      <c r="AJ49" s="241">
        <f t="shared" si="9"/>
        <v>0.4557885141294439</v>
      </c>
      <c r="AK49" s="241">
        <f t="shared" si="10"/>
        <v>0.39501671224551804</v>
      </c>
      <c r="AL49" s="241">
        <f t="shared" si="11"/>
        <v>0.18231540565177756</v>
      </c>
      <c r="AM49" s="241">
        <f t="shared" si="12"/>
        <v>0.09115770282588878</v>
      </c>
      <c r="AN49" s="241">
        <f t="shared" si="13"/>
        <v>0.060771801883925856</v>
      </c>
      <c r="AO49" s="241">
        <f t="shared" si="14"/>
        <v>0.15192950470981464</v>
      </c>
      <c r="AP49" s="241">
        <f t="shared" si="15"/>
        <v>0</v>
      </c>
      <c r="AQ49" s="241">
        <f t="shared" si="16"/>
        <v>0.030385900941962928</v>
      </c>
      <c r="AR49" s="241">
        <f t="shared" si="17"/>
        <v>0.030385900941962928</v>
      </c>
      <c r="AS49" s="241">
        <f t="shared" si="18"/>
        <v>0.030385900941962928</v>
      </c>
      <c r="AT49" s="241">
        <f t="shared" si="19"/>
        <v>0.030385900941962928</v>
      </c>
      <c r="AU49" s="241">
        <f t="shared" si="20"/>
        <v>0</v>
      </c>
      <c r="AV49" s="242">
        <f t="shared" si="21"/>
        <v>0</v>
      </c>
      <c r="AW49" s="240">
        <f t="shared" si="22"/>
        <v>3.1905195989061075</v>
      </c>
      <c r="AX49" s="254">
        <f t="shared" si="23"/>
        <v>1.0027347310847767</v>
      </c>
    </row>
    <row r="50" spans="2:50" ht="20.25" customHeight="1">
      <c r="B50" s="495" t="s">
        <v>173</v>
      </c>
      <c r="C50" s="496"/>
      <c r="D50" s="148">
        <f>SUM(D25:D30)</f>
        <v>4007</v>
      </c>
      <c r="E50" s="159">
        <f>SUM(E25:E30)</f>
        <v>3573</v>
      </c>
      <c r="F50" s="145">
        <f>SUM(F25:F30)</f>
        <v>106</v>
      </c>
      <c r="G50" s="145">
        <f aca="true" t="shared" si="34" ref="G50:Y50">SUM(G25:G30)</f>
        <v>147</v>
      </c>
      <c r="H50" s="145">
        <f t="shared" si="34"/>
        <v>51</v>
      </c>
      <c r="I50" s="145">
        <f t="shared" si="34"/>
        <v>55</v>
      </c>
      <c r="J50" s="145">
        <f t="shared" si="34"/>
        <v>20</v>
      </c>
      <c r="K50" s="145">
        <f t="shared" si="34"/>
        <v>14</v>
      </c>
      <c r="L50" s="145">
        <f t="shared" si="34"/>
        <v>9</v>
      </c>
      <c r="M50" s="145">
        <f t="shared" si="34"/>
        <v>12</v>
      </c>
      <c r="N50" s="145">
        <f t="shared" si="34"/>
        <v>9</v>
      </c>
      <c r="O50" s="145">
        <f t="shared" si="34"/>
        <v>3</v>
      </c>
      <c r="P50" s="145">
        <f t="shared" si="34"/>
        <v>1</v>
      </c>
      <c r="Q50" s="145">
        <f t="shared" si="34"/>
        <v>2</v>
      </c>
      <c r="R50" s="145">
        <f t="shared" si="34"/>
        <v>2</v>
      </c>
      <c r="S50" s="145">
        <f t="shared" si="34"/>
        <v>0</v>
      </c>
      <c r="T50" s="145">
        <f t="shared" si="34"/>
        <v>1</v>
      </c>
      <c r="U50" s="145">
        <f t="shared" si="34"/>
        <v>1</v>
      </c>
      <c r="V50" s="145">
        <f t="shared" si="34"/>
        <v>0</v>
      </c>
      <c r="W50" s="145">
        <f t="shared" si="34"/>
        <v>1</v>
      </c>
      <c r="X50" s="145">
        <f t="shared" si="34"/>
        <v>0</v>
      </c>
      <c r="Y50" s="160">
        <f t="shared" si="34"/>
        <v>0</v>
      </c>
      <c r="Z50" s="169">
        <f t="shared" si="27"/>
        <v>75</v>
      </c>
      <c r="AA50" s="158">
        <f t="shared" si="28"/>
        <v>20</v>
      </c>
      <c r="AB50" s="240">
        <f t="shared" si="24"/>
        <v>89.16895432992263</v>
      </c>
      <c r="AC50" s="241">
        <f t="shared" si="2"/>
        <v>2.6453706014474667</v>
      </c>
      <c r="AD50" s="241">
        <f t="shared" si="3"/>
        <v>3.668579985026204</v>
      </c>
      <c r="AE50" s="241">
        <f t="shared" si="4"/>
        <v>1.272772647866234</v>
      </c>
      <c r="AF50" s="241">
        <f t="shared" si="5"/>
        <v>1.3725979535812327</v>
      </c>
      <c r="AG50" s="241">
        <f t="shared" si="6"/>
        <v>0.49912652857499373</v>
      </c>
      <c r="AH50" s="241">
        <f t="shared" si="7"/>
        <v>0.3493885700024956</v>
      </c>
      <c r="AI50" s="241">
        <f t="shared" si="8"/>
        <v>0.2246069378587472</v>
      </c>
      <c r="AJ50" s="241">
        <f t="shared" si="9"/>
        <v>0.2994759171449962</v>
      </c>
      <c r="AK50" s="241">
        <f t="shared" si="10"/>
        <v>0.2246069378587472</v>
      </c>
      <c r="AL50" s="241">
        <f t="shared" si="11"/>
        <v>0.07486897928624905</v>
      </c>
      <c r="AM50" s="241">
        <f t="shared" si="12"/>
        <v>0.02495632642874969</v>
      </c>
      <c r="AN50" s="241">
        <f t="shared" si="13"/>
        <v>0.04991265285749938</v>
      </c>
      <c r="AO50" s="241">
        <f t="shared" si="14"/>
        <v>0.04991265285749938</v>
      </c>
      <c r="AP50" s="241">
        <f t="shared" si="15"/>
        <v>0</v>
      </c>
      <c r="AQ50" s="241">
        <f t="shared" si="16"/>
        <v>0.02495632642874969</v>
      </c>
      <c r="AR50" s="241">
        <f t="shared" si="17"/>
        <v>0.02495632642874969</v>
      </c>
      <c r="AS50" s="241">
        <f t="shared" si="18"/>
        <v>0</v>
      </c>
      <c r="AT50" s="241">
        <f t="shared" si="19"/>
        <v>0.02495632642874969</v>
      </c>
      <c r="AU50" s="241">
        <f t="shared" si="20"/>
        <v>0</v>
      </c>
      <c r="AV50" s="242">
        <f t="shared" si="21"/>
        <v>0</v>
      </c>
      <c r="AW50" s="240">
        <f t="shared" si="22"/>
        <v>1.8717244821562267</v>
      </c>
      <c r="AX50" s="254">
        <f t="shared" si="23"/>
        <v>0.49912652857499373</v>
      </c>
    </row>
    <row r="51" spans="2:50" ht="20.25" customHeight="1" thickBot="1">
      <c r="B51" s="497" t="s">
        <v>174</v>
      </c>
      <c r="C51" s="498"/>
      <c r="D51" s="149">
        <f>SUM(D31:D37)</f>
        <v>4872</v>
      </c>
      <c r="E51" s="161">
        <f>SUM(E31:E37)</f>
        <v>4210</v>
      </c>
      <c r="F51" s="162">
        <f>SUM(F31:F37)</f>
        <v>135</v>
      </c>
      <c r="G51" s="162">
        <f aca="true" t="shared" si="35" ref="G51:Y51">SUM(G31:G37)</f>
        <v>251</v>
      </c>
      <c r="H51" s="162">
        <f t="shared" si="35"/>
        <v>69</v>
      </c>
      <c r="I51" s="162">
        <f t="shared" si="35"/>
        <v>79</v>
      </c>
      <c r="J51" s="162">
        <f t="shared" si="35"/>
        <v>31</v>
      </c>
      <c r="K51" s="162">
        <f t="shared" si="35"/>
        <v>26</v>
      </c>
      <c r="L51" s="162">
        <f t="shared" si="35"/>
        <v>14</v>
      </c>
      <c r="M51" s="162">
        <f t="shared" si="35"/>
        <v>18</v>
      </c>
      <c r="N51" s="162">
        <f t="shared" si="35"/>
        <v>14</v>
      </c>
      <c r="O51" s="162">
        <f t="shared" si="35"/>
        <v>7</v>
      </c>
      <c r="P51" s="162">
        <f t="shared" si="35"/>
        <v>8</v>
      </c>
      <c r="Q51" s="162">
        <f t="shared" si="35"/>
        <v>5</v>
      </c>
      <c r="R51" s="162">
        <f t="shared" si="35"/>
        <v>0</v>
      </c>
      <c r="S51" s="162">
        <f t="shared" si="35"/>
        <v>2</v>
      </c>
      <c r="T51" s="162">
        <f t="shared" si="35"/>
        <v>0</v>
      </c>
      <c r="U51" s="162">
        <f t="shared" si="35"/>
        <v>3</v>
      </c>
      <c r="V51" s="162">
        <f t="shared" si="35"/>
        <v>0</v>
      </c>
      <c r="W51" s="162">
        <f t="shared" si="35"/>
        <v>0</v>
      </c>
      <c r="X51" s="162">
        <f t="shared" si="35"/>
        <v>0</v>
      </c>
      <c r="Y51" s="163">
        <f t="shared" si="35"/>
        <v>0</v>
      </c>
      <c r="Z51" s="170">
        <f t="shared" si="27"/>
        <v>128</v>
      </c>
      <c r="AA51" s="171">
        <f t="shared" si="28"/>
        <v>39</v>
      </c>
      <c r="AB51" s="243">
        <f t="shared" si="24"/>
        <v>86.41215106732348</v>
      </c>
      <c r="AC51" s="244">
        <f t="shared" si="2"/>
        <v>2.770935960591133</v>
      </c>
      <c r="AD51" s="244">
        <f t="shared" si="3"/>
        <v>5.151888341543514</v>
      </c>
      <c r="AE51" s="244">
        <f t="shared" si="4"/>
        <v>1.416256157635468</v>
      </c>
      <c r="AF51" s="244">
        <f t="shared" si="5"/>
        <v>1.6215106732348112</v>
      </c>
      <c r="AG51" s="244">
        <f t="shared" si="6"/>
        <v>0.6362889983579639</v>
      </c>
      <c r="AH51" s="244">
        <f t="shared" si="7"/>
        <v>0.5336617405582923</v>
      </c>
      <c r="AI51" s="244">
        <f t="shared" si="8"/>
        <v>0.28735632183908044</v>
      </c>
      <c r="AJ51" s="244">
        <f t="shared" si="9"/>
        <v>0.3694581280788177</v>
      </c>
      <c r="AK51" s="244">
        <f t="shared" si="10"/>
        <v>0.28735632183908044</v>
      </c>
      <c r="AL51" s="244">
        <f t="shared" si="11"/>
        <v>0.14367816091954022</v>
      </c>
      <c r="AM51" s="244">
        <f t="shared" si="12"/>
        <v>0.16420361247947454</v>
      </c>
      <c r="AN51" s="244">
        <f t="shared" si="13"/>
        <v>0.10262725779967159</v>
      </c>
      <c r="AO51" s="244">
        <f t="shared" si="14"/>
        <v>0</v>
      </c>
      <c r="AP51" s="244">
        <f t="shared" si="15"/>
        <v>0.041050903119868636</v>
      </c>
      <c r="AQ51" s="244">
        <f t="shared" si="16"/>
        <v>0</v>
      </c>
      <c r="AR51" s="244">
        <f t="shared" si="17"/>
        <v>0.06157635467980296</v>
      </c>
      <c r="AS51" s="244">
        <f t="shared" si="18"/>
        <v>0</v>
      </c>
      <c r="AT51" s="244">
        <f t="shared" si="19"/>
        <v>0</v>
      </c>
      <c r="AU51" s="244">
        <f t="shared" si="20"/>
        <v>0</v>
      </c>
      <c r="AV51" s="245">
        <f t="shared" si="21"/>
        <v>0</v>
      </c>
      <c r="AW51" s="243">
        <f t="shared" si="22"/>
        <v>2.6272577996715927</v>
      </c>
      <c r="AX51" s="255">
        <f t="shared" si="23"/>
        <v>0.8004926108374385</v>
      </c>
    </row>
    <row r="52" spans="2:50" ht="32.25" customHeight="1" thickBot="1">
      <c r="B52" s="499" t="s">
        <v>123</v>
      </c>
      <c r="C52" s="500"/>
      <c r="D52" s="146">
        <f>SUM(D45:D51)</f>
        <v>18579</v>
      </c>
      <c r="E52" s="186">
        <f>SUM(E45:E51)</f>
        <v>16113</v>
      </c>
      <c r="F52" s="187">
        <f>SUM(F45:F51)</f>
        <v>528</v>
      </c>
      <c r="G52" s="187">
        <f aca="true" t="shared" si="36" ref="G52:Y52">SUM(G45:G51)</f>
        <v>870</v>
      </c>
      <c r="H52" s="187">
        <f t="shared" si="36"/>
        <v>270</v>
      </c>
      <c r="I52" s="187">
        <f t="shared" si="36"/>
        <v>295</v>
      </c>
      <c r="J52" s="187">
        <f t="shared" si="36"/>
        <v>127</v>
      </c>
      <c r="K52" s="187">
        <f t="shared" si="36"/>
        <v>105</v>
      </c>
      <c r="L52" s="187">
        <f t="shared" si="36"/>
        <v>58</v>
      </c>
      <c r="M52" s="187">
        <f t="shared" si="36"/>
        <v>60</v>
      </c>
      <c r="N52" s="187">
        <f t="shared" si="36"/>
        <v>50</v>
      </c>
      <c r="O52" s="187">
        <f t="shared" si="36"/>
        <v>30</v>
      </c>
      <c r="P52" s="187">
        <f t="shared" si="36"/>
        <v>22</v>
      </c>
      <c r="Q52" s="187">
        <f t="shared" si="36"/>
        <v>16</v>
      </c>
      <c r="R52" s="187">
        <f t="shared" si="36"/>
        <v>10</v>
      </c>
      <c r="S52" s="187">
        <f t="shared" si="36"/>
        <v>7</v>
      </c>
      <c r="T52" s="187">
        <f t="shared" si="36"/>
        <v>4</v>
      </c>
      <c r="U52" s="187">
        <f t="shared" si="36"/>
        <v>7</v>
      </c>
      <c r="V52" s="187">
        <f t="shared" si="36"/>
        <v>1</v>
      </c>
      <c r="W52" s="187">
        <f t="shared" si="36"/>
        <v>4</v>
      </c>
      <c r="X52" s="187">
        <f t="shared" si="36"/>
        <v>0</v>
      </c>
      <c r="Y52" s="188">
        <f t="shared" si="36"/>
        <v>2</v>
      </c>
      <c r="Z52" s="189">
        <f t="shared" si="27"/>
        <v>503</v>
      </c>
      <c r="AA52" s="190">
        <f t="shared" si="28"/>
        <v>153</v>
      </c>
      <c r="AB52" s="257">
        <f t="shared" si="24"/>
        <v>86.72694978201196</v>
      </c>
      <c r="AC52" s="258">
        <f t="shared" si="2"/>
        <v>2.841918294849023</v>
      </c>
      <c r="AD52" s="258">
        <f t="shared" si="3"/>
        <v>4.682706281285322</v>
      </c>
      <c r="AE52" s="258">
        <f t="shared" si="4"/>
        <v>1.4532536735023414</v>
      </c>
      <c r="AF52" s="258">
        <f t="shared" si="5"/>
        <v>1.587814198826632</v>
      </c>
      <c r="AG52" s="258">
        <f t="shared" si="6"/>
        <v>0.6835674686473976</v>
      </c>
      <c r="AH52" s="258">
        <f t="shared" si="7"/>
        <v>0.5651542063620216</v>
      </c>
      <c r="AI52" s="258">
        <f t="shared" si="8"/>
        <v>0.3121804187523548</v>
      </c>
      <c r="AJ52" s="258">
        <f t="shared" si="9"/>
        <v>0.3229452607782981</v>
      </c>
      <c r="AK52" s="258">
        <f t="shared" si="10"/>
        <v>0.2691210506485817</v>
      </c>
      <c r="AL52" s="258">
        <f t="shared" si="11"/>
        <v>0.16147263038914905</v>
      </c>
      <c r="AM52" s="258">
        <f t="shared" si="12"/>
        <v>0.11841326228537595</v>
      </c>
      <c r="AN52" s="258">
        <f t="shared" si="13"/>
        <v>0.08611873620754615</v>
      </c>
      <c r="AO52" s="258">
        <f t="shared" si="14"/>
        <v>0.053824210129716346</v>
      </c>
      <c r="AP52" s="258">
        <f t="shared" si="15"/>
        <v>0.03767694709080144</v>
      </c>
      <c r="AQ52" s="258">
        <f t="shared" si="16"/>
        <v>0.021529684051886537</v>
      </c>
      <c r="AR52" s="258">
        <f t="shared" si="17"/>
        <v>0.03767694709080144</v>
      </c>
      <c r="AS52" s="258">
        <f t="shared" si="18"/>
        <v>0.005382421012971634</v>
      </c>
      <c r="AT52" s="258">
        <f t="shared" si="19"/>
        <v>0.021529684051886537</v>
      </c>
      <c r="AU52" s="258">
        <f t="shared" si="20"/>
        <v>0</v>
      </c>
      <c r="AV52" s="259">
        <f t="shared" si="21"/>
        <v>0.010764842025943269</v>
      </c>
      <c r="AW52" s="257">
        <f t="shared" si="22"/>
        <v>2.7073577695247324</v>
      </c>
      <c r="AX52" s="260">
        <f t="shared" si="23"/>
        <v>0.82351041498466</v>
      </c>
    </row>
    <row r="53" spans="4:49" ht="13.5">
      <c r="D53" s="134"/>
      <c r="E53" s="13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</row>
  </sheetData>
  <mergeCells count="23">
    <mergeCell ref="B51:C51"/>
    <mergeCell ref="B52:C52"/>
    <mergeCell ref="B47:C47"/>
    <mergeCell ref="B48:C48"/>
    <mergeCell ref="B49:C49"/>
    <mergeCell ref="B50:C50"/>
    <mergeCell ref="B40:C40"/>
    <mergeCell ref="B42:C42"/>
    <mergeCell ref="B45:C45"/>
    <mergeCell ref="B46:C46"/>
    <mergeCell ref="B23:B24"/>
    <mergeCell ref="B25:B30"/>
    <mergeCell ref="B31:B37"/>
    <mergeCell ref="B39:C39"/>
    <mergeCell ref="B5:B10"/>
    <mergeCell ref="B11:B12"/>
    <mergeCell ref="B13:B20"/>
    <mergeCell ref="B21:B22"/>
    <mergeCell ref="E3:Y3"/>
    <mergeCell ref="AB3:AV3"/>
    <mergeCell ref="D3:D4"/>
    <mergeCell ref="B3:B4"/>
    <mergeCell ref="C3:C4"/>
  </mergeCells>
  <printOptions/>
  <pageMargins left="0.5905511811023623" right="0.1968503937007874" top="0.59" bottom="0.33" header="0.5118110236220472" footer="0.23"/>
  <pageSetup horizontalDpi="600" verticalDpi="600" orientation="portrait" paperSize="9" scale="80" r:id="rId1"/>
  <headerFooter alignWithMargins="0">
    <oddFooter>&amp;C３歳児健康診査結果（平成25年度）　その２　〔&amp;P/&amp;N〕
</oddFooter>
  </headerFooter>
  <colBreaks count="1" manualBreakCount="1">
    <brk id="27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35"/>
  <sheetViews>
    <sheetView view="pageBreakPreview" zoomScaleSheetLayoutView="100" workbookViewId="0" topLeftCell="A1">
      <selection activeCell="L37" sqref="L37"/>
    </sheetView>
  </sheetViews>
  <sheetFormatPr defaultColWidth="9.00390625" defaultRowHeight="13.5"/>
  <cols>
    <col min="1" max="1" width="7.625" style="9" customWidth="1"/>
    <col min="2" max="5" width="9.00390625" style="9" customWidth="1"/>
    <col min="6" max="6" width="7.625" style="9" customWidth="1"/>
    <col min="7" max="10" width="9.00390625" style="9" customWidth="1"/>
    <col min="11" max="11" width="5.125" style="229" customWidth="1"/>
    <col min="12" max="36" width="3.25390625" style="231" customWidth="1"/>
    <col min="37" max="16384" width="9.00390625" style="9" customWidth="1"/>
  </cols>
  <sheetData>
    <row r="1" spans="2:36" s="1" customFormat="1" ht="24">
      <c r="B1" s="427"/>
      <c r="C1" s="427"/>
      <c r="D1" s="427"/>
      <c r="E1" s="427"/>
      <c r="F1" s="427"/>
      <c r="G1" s="427"/>
      <c r="H1" s="427"/>
      <c r="I1" s="427"/>
      <c r="J1" s="455" t="s">
        <v>206</v>
      </c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</row>
    <row r="3" spans="11:37" ht="13.5">
      <c r="K3" s="229" t="s">
        <v>165</v>
      </c>
      <c r="AJ3" s="231" t="s">
        <v>163</v>
      </c>
      <c r="AK3" s="18"/>
    </row>
    <row r="4" spans="1:36" ht="17.25">
      <c r="A4" s="453" t="s">
        <v>207</v>
      </c>
      <c r="K4" s="417" t="s">
        <v>71</v>
      </c>
      <c r="L4" s="418" t="s">
        <v>136</v>
      </c>
      <c r="M4" s="418" t="s">
        <v>137</v>
      </c>
      <c r="N4" s="418" t="s">
        <v>138</v>
      </c>
      <c r="O4" s="418" t="s">
        <v>139</v>
      </c>
      <c r="P4" s="418" t="s">
        <v>140</v>
      </c>
      <c r="Q4" s="418" t="s">
        <v>141</v>
      </c>
      <c r="R4" s="418" t="s">
        <v>142</v>
      </c>
      <c r="S4" s="418" t="s">
        <v>143</v>
      </c>
      <c r="T4" s="418" t="s">
        <v>144</v>
      </c>
      <c r="U4" s="418" t="s">
        <v>145</v>
      </c>
      <c r="V4" s="418" t="s">
        <v>146</v>
      </c>
      <c r="W4" s="418" t="s">
        <v>147</v>
      </c>
      <c r="X4" s="418" t="s">
        <v>148</v>
      </c>
      <c r="Y4" s="418" t="s">
        <v>149</v>
      </c>
      <c r="Z4" s="418" t="s">
        <v>150</v>
      </c>
      <c r="AA4" s="418" t="s">
        <v>151</v>
      </c>
      <c r="AB4" s="418" t="s">
        <v>152</v>
      </c>
      <c r="AC4" s="418" t="s">
        <v>153</v>
      </c>
      <c r="AD4" s="418" t="s">
        <v>154</v>
      </c>
      <c r="AE4" s="418" t="s">
        <v>155</v>
      </c>
      <c r="AF4" s="418" t="s">
        <v>156</v>
      </c>
      <c r="AG4" s="418" t="s">
        <v>157</v>
      </c>
      <c r="AH4" s="418" t="s">
        <v>72</v>
      </c>
      <c r="AI4" s="418" t="s">
        <v>158</v>
      </c>
      <c r="AJ4" s="418" t="s">
        <v>159</v>
      </c>
    </row>
    <row r="5" spans="11:36" ht="13.5">
      <c r="K5" s="417" t="s">
        <v>160</v>
      </c>
      <c r="L5" s="419">
        <v>91.3</v>
      </c>
      <c r="M5" s="419">
        <v>90.5</v>
      </c>
      <c r="N5" s="419">
        <v>90.8</v>
      </c>
      <c r="O5" s="419">
        <v>91.7</v>
      </c>
      <c r="P5" s="419">
        <v>91.5</v>
      </c>
      <c r="Q5" s="419">
        <v>91.6</v>
      </c>
      <c r="R5" s="419">
        <v>91.4</v>
      </c>
      <c r="S5" s="419">
        <v>92</v>
      </c>
      <c r="T5" s="419">
        <v>91.8</v>
      </c>
      <c r="U5" s="419">
        <v>92.2</v>
      </c>
      <c r="V5" s="419">
        <v>92.4</v>
      </c>
      <c r="W5" s="419">
        <v>93</v>
      </c>
      <c r="X5" s="419">
        <v>93.5</v>
      </c>
      <c r="Y5" s="419">
        <v>94.2</v>
      </c>
      <c r="Z5" s="419">
        <v>94.3</v>
      </c>
      <c r="AA5" s="419">
        <v>94.4</v>
      </c>
      <c r="AB5" s="419">
        <v>94.8</v>
      </c>
      <c r="AC5" s="419">
        <v>94.7</v>
      </c>
      <c r="AD5" s="419">
        <v>94.7</v>
      </c>
      <c r="AE5" s="419">
        <v>95.5</v>
      </c>
      <c r="AF5" s="419">
        <v>95.3</v>
      </c>
      <c r="AG5" s="419">
        <v>95.8</v>
      </c>
      <c r="AH5" s="419">
        <v>96.4</v>
      </c>
      <c r="AI5" s="419">
        <v>96.7</v>
      </c>
      <c r="AJ5" s="419">
        <v>97.3</v>
      </c>
    </row>
    <row r="7" ht="13.5">
      <c r="AK7" s="18"/>
    </row>
    <row r="9" spans="11:36" ht="13.5">
      <c r="K9" s="229" t="s">
        <v>209</v>
      </c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 t="s">
        <v>163</v>
      </c>
    </row>
    <row r="10" spans="11:36" ht="13.5">
      <c r="K10" s="417" t="s">
        <v>71</v>
      </c>
      <c r="L10" s="418" t="s">
        <v>136</v>
      </c>
      <c r="M10" s="418" t="s">
        <v>137</v>
      </c>
      <c r="N10" s="418" t="s">
        <v>138</v>
      </c>
      <c r="O10" s="418" t="s">
        <v>139</v>
      </c>
      <c r="P10" s="418" t="s">
        <v>140</v>
      </c>
      <c r="Q10" s="418" t="s">
        <v>141</v>
      </c>
      <c r="R10" s="418" t="s">
        <v>142</v>
      </c>
      <c r="S10" s="418" t="s">
        <v>143</v>
      </c>
      <c r="T10" s="418" t="s">
        <v>144</v>
      </c>
      <c r="U10" s="418" t="s">
        <v>145</v>
      </c>
      <c r="V10" s="418" t="s">
        <v>146</v>
      </c>
      <c r="W10" s="418" t="s">
        <v>147</v>
      </c>
      <c r="X10" s="418" t="s">
        <v>148</v>
      </c>
      <c r="Y10" s="418" t="s">
        <v>149</v>
      </c>
      <c r="Z10" s="418" t="s">
        <v>150</v>
      </c>
      <c r="AA10" s="418" t="s">
        <v>151</v>
      </c>
      <c r="AB10" s="418" t="s">
        <v>152</v>
      </c>
      <c r="AC10" s="418" t="s">
        <v>153</v>
      </c>
      <c r="AD10" s="418" t="s">
        <v>154</v>
      </c>
      <c r="AE10" s="418" t="s">
        <v>155</v>
      </c>
      <c r="AF10" s="418" t="s">
        <v>156</v>
      </c>
      <c r="AG10" s="418" t="s">
        <v>157</v>
      </c>
      <c r="AH10" s="418" t="s">
        <v>72</v>
      </c>
      <c r="AI10" s="418" t="s">
        <v>158</v>
      </c>
      <c r="AJ10" s="418" t="s">
        <v>159</v>
      </c>
    </row>
    <row r="11" spans="11:36" ht="13.5">
      <c r="K11" s="417" t="s">
        <v>161</v>
      </c>
      <c r="L11" s="419">
        <v>5.6</v>
      </c>
      <c r="M11" s="419">
        <v>5.5</v>
      </c>
      <c r="N11" s="419">
        <v>5.6</v>
      </c>
      <c r="O11" s="419">
        <v>5.3</v>
      </c>
      <c r="P11" s="419">
        <v>4.9</v>
      </c>
      <c r="Q11" s="419">
        <v>4.4</v>
      </c>
      <c r="R11" s="419">
        <v>4.1</v>
      </c>
      <c r="S11" s="419">
        <v>4</v>
      </c>
      <c r="T11" s="419">
        <v>3.7</v>
      </c>
      <c r="U11" s="419">
        <v>3.5</v>
      </c>
      <c r="V11" s="419">
        <v>3</v>
      </c>
      <c r="W11" s="419">
        <v>3</v>
      </c>
      <c r="X11" s="419">
        <v>2.9</v>
      </c>
      <c r="Y11" s="419">
        <v>2.6</v>
      </c>
      <c r="Z11" s="419">
        <v>2.4</v>
      </c>
      <c r="AA11" s="419">
        <v>2.3</v>
      </c>
      <c r="AB11" s="419">
        <v>2.3</v>
      </c>
      <c r="AC11" s="419">
        <v>2.2</v>
      </c>
      <c r="AD11" s="419">
        <v>2</v>
      </c>
      <c r="AE11" s="419">
        <v>1.9</v>
      </c>
      <c r="AF11" s="419">
        <v>1.9</v>
      </c>
      <c r="AG11" s="419">
        <v>1.7</v>
      </c>
      <c r="AH11" s="419">
        <v>1.5</v>
      </c>
      <c r="AI11" s="419">
        <v>1.5</v>
      </c>
      <c r="AJ11" s="419">
        <v>1.4</v>
      </c>
    </row>
    <row r="15" spans="11:15" ht="13.5">
      <c r="K15" s="230"/>
      <c r="L15" s="232"/>
      <c r="M15" s="232"/>
      <c r="N15" s="232"/>
      <c r="O15" s="232"/>
    </row>
    <row r="17" spans="2:10" ht="13.5">
      <c r="B17" s="13"/>
      <c r="C17" s="13"/>
      <c r="D17" s="13"/>
      <c r="E17" s="13"/>
      <c r="F17" s="13"/>
      <c r="G17" s="13"/>
      <c r="H17" s="13"/>
      <c r="I17" s="13"/>
      <c r="J17" s="13"/>
    </row>
    <row r="20" spans="11:36" ht="13.5">
      <c r="K20" s="229" t="s">
        <v>164</v>
      </c>
      <c r="AJ20" s="231" t="s">
        <v>163</v>
      </c>
    </row>
    <row r="21" spans="11:36" ht="13.5">
      <c r="K21" s="417" t="s">
        <v>71</v>
      </c>
      <c r="L21" s="418" t="s">
        <v>136</v>
      </c>
      <c r="M21" s="418" t="s">
        <v>137</v>
      </c>
      <c r="N21" s="418" t="s">
        <v>138</v>
      </c>
      <c r="O21" s="418" t="s">
        <v>139</v>
      </c>
      <c r="P21" s="418" t="s">
        <v>140</v>
      </c>
      <c r="Q21" s="418" t="s">
        <v>141</v>
      </c>
      <c r="R21" s="418" t="s">
        <v>142</v>
      </c>
      <c r="S21" s="418" t="s">
        <v>143</v>
      </c>
      <c r="T21" s="418" t="s">
        <v>144</v>
      </c>
      <c r="U21" s="418" t="s">
        <v>145</v>
      </c>
      <c r="V21" s="418" t="s">
        <v>146</v>
      </c>
      <c r="W21" s="418" t="s">
        <v>147</v>
      </c>
      <c r="X21" s="418" t="s">
        <v>148</v>
      </c>
      <c r="Y21" s="418" t="s">
        <v>149</v>
      </c>
      <c r="Z21" s="418" t="s">
        <v>150</v>
      </c>
      <c r="AA21" s="418" t="s">
        <v>151</v>
      </c>
      <c r="AB21" s="418" t="s">
        <v>152</v>
      </c>
      <c r="AC21" s="418" t="s">
        <v>153</v>
      </c>
      <c r="AD21" s="418" t="s">
        <v>154</v>
      </c>
      <c r="AE21" s="418" t="s">
        <v>155</v>
      </c>
      <c r="AF21" s="418" t="s">
        <v>156</v>
      </c>
      <c r="AG21" s="418" t="s">
        <v>157</v>
      </c>
      <c r="AH21" s="418" t="s">
        <v>72</v>
      </c>
      <c r="AI21" s="418" t="s">
        <v>158</v>
      </c>
      <c r="AJ21" s="418" t="s">
        <v>159</v>
      </c>
    </row>
    <row r="22" spans="1:36" ht="17.25">
      <c r="A22" s="454" t="s">
        <v>208</v>
      </c>
      <c r="K22" s="417" t="s">
        <v>160</v>
      </c>
      <c r="L22" s="419">
        <v>87.2</v>
      </c>
      <c r="M22" s="419">
        <v>87.8</v>
      </c>
      <c r="N22" s="419">
        <v>85.1</v>
      </c>
      <c r="O22" s="419">
        <v>85.3</v>
      </c>
      <c r="P22" s="419">
        <v>85.4</v>
      </c>
      <c r="Q22" s="419">
        <v>84.8</v>
      </c>
      <c r="R22" s="419">
        <v>84.5</v>
      </c>
      <c r="S22" s="419">
        <v>85.3</v>
      </c>
      <c r="T22" s="419">
        <v>83.7</v>
      </c>
      <c r="U22" s="419">
        <v>84.8</v>
      </c>
      <c r="V22" s="419">
        <v>86</v>
      </c>
      <c r="W22" s="419">
        <v>86.1</v>
      </c>
      <c r="X22" s="419">
        <v>86.2</v>
      </c>
      <c r="Y22" s="419">
        <v>86.7</v>
      </c>
      <c r="Z22" s="419">
        <v>88.1</v>
      </c>
      <c r="AA22" s="419">
        <v>86.9</v>
      </c>
      <c r="AB22" s="419">
        <v>88</v>
      </c>
      <c r="AC22" s="419">
        <v>88.3</v>
      </c>
      <c r="AD22" s="419">
        <v>86.7</v>
      </c>
      <c r="AE22" s="419">
        <v>87.7</v>
      </c>
      <c r="AF22" s="419">
        <v>86.9</v>
      </c>
      <c r="AG22" s="419">
        <v>87.8</v>
      </c>
      <c r="AH22" s="419">
        <v>88.9</v>
      </c>
      <c r="AI22" s="419">
        <v>89.7</v>
      </c>
      <c r="AJ22" s="419">
        <v>89.2</v>
      </c>
    </row>
    <row r="23" spans="11:36" ht="13.5">
      <c r="K23" s="233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</row>
    <row r="24" spans="11:36" ht="13.5">
      <c r="K24" s="235" t="s">
        <v>210</v>
      </c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1" t="s">
        <v>163</v>
      </c>
    </row>
    <row r="25" spans="11:36" ht="13.5">
      <c r="K25" s="417" t="s">
        <v>71</v>
      </c>
      <c r="L25" s="418" t="s">
        <v>136</v>
      </c>
      <c r="M25" s="418" t="s">
        <v>137</v>
      </c>
      <c r="N25" s="418" t="s">
        <v>138</v>
      </c>
      <c r="O25" s="418" t="s">
        <v>139</v>
      </c>
      <c r="P25" s="418" t="s">
        <v>140</v>
      </c>
      <c r="Q25" s="418" t="s">
        <v>141</v>
      </c>
      <c r="R25" s="418" t="s">
        <v>142</v>
      </c>
      <c r="S25" s="418" t="s">
        <v>143</v>
      </c>
      <c r="T25" s="418" t="s">
        <v>144</v>
      </c>
      <c r="U25" s="418" t="s">
        <v>145</v>
      </c>
      <c r="V25" s="418" t="s">
        <v>146</v>
      </c>
      <c r="W25" s="418" t="s">
        <v>147</v>
      </c>
      <c r="X25" s="418" t="s">
        <v>148</v>
      </c>
      <c r="Y25" s="418" t="s">
        <v>149</v>
      </c>
      <c r="Z25" s="418" t="s">
        <v>150</v>
      </c>
      <c r="AA25" s="418" t="s">
        <v>151</v>
      </c>
      <c r="AB25" s="418" t="s">
        <v>152</v>
      </c>
      <c r="AC25" s="418" t="s">
        <v>153</v>
      </c>
      <c r="AD25" s="418" t="s">
        <v>154</v>
      </c>
      <c r="AE25" s="418" t="s">
        <v>155</v>
      </c>
      <c r="AF25" s="418" t="s">
        <v>156</v>
      </c>
      <c r="AG25" s="418" t="s">
        <v>157</v>
      </c>
      <c r="AH25" s="418" t="s">
        <v>72</v>
      </c>
      <c r="AI25" s="418" t="s">
        <v>158</v>
      </c>
      <c r="AJ25" s="418" t="s">
        <v>159</v>
      </c>
    </row>
    <row r="26" spans="11:36" ht="13.5">
      <c r="K26" s="417" t="s">
        <v>161</v>
      </c>
      <c r="L26" s="419">
        <v>50.8</v>
      </c>
      <c r="M26" s="419">
        <v>49</v>
      </c>
      <c r="N26" s="419">
        <v>46.7</v>
      </c>
      <c r="O26" s="419">
        <v>45.5</v>
      </c>
      <c r="P26" s="419">
        <v>42.6</v>
      </c>
      <c r="Q26" s="419">
        <v>41.4</v>
      </c>
      <c r="R26" s="419">
        <v>37.9</v>
      </c>
      <c r="S26" s="419">
        <v>35.4</v>
      </c>
      <c r="T26" s="419">
        <v>34.8</v>
      </c>
      <c r="U26" s="419">
        <v>31.9</v>
      </c>
      <c r="V26" s="419">
        <v>29.9</v>
      </c>
      <c r="W26" s="419">
        <v>27.6</v>
      </c>
      <c r="X26" s="419">
        <v>26.3</v>
      </c>
      <c r="Y26" s="419">
        <v>25</v>
      </c>
      <c r="Z26" s="419">
        <v>23.5</v>
      </c>
      <c r="AA26" s="419">
        <v>22.2</v>
      </c>
      <c r="AB26" s="419">
        <v>20.9</v>
      </c>
      <c r="AC26" s="419">
        <v>20.2</v>
      </c>
      <c r="AD26" s="419">
        <v>19.8</v>
      </c>
      <c r="AE26" s="419">
        <v>18.1</v>
      </c>
      <c r="AF26" s="419">
        <v>17.3</v>
      </c>
      <c r="AG26" s="419">
        <v>15.9</v>
      </c>
      <c r="AH26" s="419">
        <v>14.4</v>
      </c>
      <c r="AI26" s="419">
        <v>13.6</v>
      </c>
      <c r="AJ26" s="419">
        <v>13.2</v>
      </c>
    </row>
    <row r="27" spans="11:36" ht="13.5">
      <c r="K27" s="233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</row>
    <row r="28" spans="11:36" ht="13.5">
      <c r="K28" s="235" t="s">
        <v>211</v>
      </c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1" t="s">
        <v>166</v>
      </c>
    </row>
    <row r="29" spans="11:36" ht="13.5">
      <c r="K29" s="417" t="s">
        <v>71</v>
      </c>
      <c r="L29" s="418" t="s">
        <v>136</v>
      </c>
      <c r="M29" s="418" t="s">
        <v>137</v>
      </c>
      <c r="N29" s="418" t="s">
        <v>138</v>
      </c>
      <c r="O29" s="418" t="s">
        <v>139</v>
      </c>
      <c r="P29" s="418" t="s">
        <v>140</v>
      </c>
      <c r="Q29" s="418" t="s">
        <v>141</v>
      </c>
      <c r="R29" s="418" t="s">
        <v>142</v>
      </c>
      <c r="S29" s="418" t="s">
        <v>143</v>
      </c>
      <c r="T29" s="418" t="s">
        <v>144</v>
      </c>
      <c r="U29" s="418" t="s">
        <v>145</v>
      </c>
      <c r="V29" s="418" t="s">
        <v>146</v>
      </c>
      <c r="W29" s="418" t="s">
        <v>147</v>
      </c>
      <c r="X29" s="418" t="s">
        <v>148</v>
      </c>
      <c r="Y29" s="418" t="s">
        <v>149</v>
      </c>
      <c r="Z29" s="418" t="s">
        <v>150</v>
      </c>
      <c r="AA29" s="418" t="s">
        <v>151</v>
      </c>
      <c r="AB29" s="418" t="s">
        <v>152</v>
      </c>
      <c r="AC29" s="418" t="s">
        <v>153</v>
      </c>
      <c r="AD29" s="418" t="s">
        <v>154</v>
      </c>
      <c r="AE29" s="418" t="s">
        <v>155</v>
      </c>
      <c r="AF29" s="418" t="s">
        <v>156</v>
      </c>
      <c r="AG29" s="418" t="s">
        <v>157</v>
      </c>
      <c r="AH29" s="418" t="s">
        <v>72</v>
      </c>
      <c r="AI29" s="418" t="s">
        <v>158</v>
      </c>
      <c r="AJ29" s="418" t="s">
        <v>159</v>
      </c>
    </row>
    <row r="30" spans="11:36" ht="13.5">
      <c r="K30" s="417" t="s">
        <v>162</v>
      </c>
      <c r="L30" s="420">
        <v>2.43</v>
      </c>
      <c r="M30" s="420">
        <v>2.32</v>
      </c>
      <c r="N30" s="420">
        <v>2.16</v>
      </c>
      <c r="O30" s="420">
        <v>2.06</v>
      </c>
      <c r="P30" s="420">
        <v>1.93</v>
      </c>
      <c r="Q30" s="420">
        <v>1.85</v>
      </c>
      <c r="R30" s="420">
        <v>1.63</v>
      </c>
      <c r="S30" s="420">
        <v>1.55</v>
      </c>
      <c r="T30" s="420">
        <v>1.48</v>
      </c>
      <c r="U30" s="420">
        <v>1.32</v>
      </c>
      <c r="V30" s="420">
        <v>1.21</v>
      </c>
      <c r="W30" s="420">
        <v>1.1</v>
      </c>
      <c r="X30" s="420">
        <v>1.05</v>
      </c>
      <c r="Y30" s="420">
        <v>0.98</v>
      </c>
      <c r="Z30" s="420">
        <v>0.9</v>
      </c>
      <c r="AA30" s="420">
        <v>0.86</v>
      </c>
      <c r="AB30" s="420">
        <v>0.78</v>
      </c>
      <c r="AC30" s="420">
        <v>0.75</v>
      </c>
      <c r="AD30" s="420">
        <v>0.73</v>
      </c>
      <c r="AE30" s="420">
        <v>0.66</v>
      </c>
      <c r="AF30" s="420">
        <v>0.62</v>
      </c>
      <c r="AG30" s="420">
        <v>0.55</v>
      </c>
      <c r="AH30" s="420">
        <v>0.49</v>
      </c>
      <c r="AI30" s="420">
        <v>0.45</v>
      </c>
      <c r="AJ30" s="420">
        <v>0.43</v>
      </c>
    </row>
    <row r="31" spans="11:36" ht="13.5">
      <c r="K31" s="233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</row>
    <row r="32" spans="11:36" ht="13.5">
      <c r="K32" s="235" t="s">
        <v>212</v>
      </c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1" t="s">
        <v>163</v>
      </c>
      <c r="AD32" s="234"/>
      <c r="AE32" s="234"/>
      <c r="AF32" s="234"/>
      <c r="AG32" s="234"/>
      <c r="AH32" s="234"/>
      <c r="AI32" s="234"/>
      <c r="AJ32" s="234"/>
    </row>
    <row r="33" spans="11:36" ht="13.5">
      <c r="K33" s="417" t="s">
        <v>71</v>
      </c>
      <c r="L33" s="418" t="s">
        <v>143</v>
      </c>
      <c r="M33" s="418" t="s">
        <v>144</v>
      </c>
      <c r="N33" s="418" t="s">
        <v>145</v>
      </c>
      <c r="O33" s="418" t="s">
        <v>146</v>
      </c>
      <c r="P33" s="418" t="s">
        <v>147</v>
      </c>
      <c r="Q33" s="418" t="s">
        <v>148</v>
      </c>
      <c r="R33" s="418" t="s">
        <v>149</v>
      </c>
      <c r="S33" s="418" t="s">
        <v>150</v>
      </c>
      <c r="T33" s="418" t="s">
        <v>151</v>
      </c>
      <c r="U33" s="418" t="s">
        <v>152</v>
      </c>
      <c r="V33" s="418" t="s">
        <v>153</v>
      </c>
      <c r="W33" s="418" t="s">
        <v>154</v>
      </c>
      <c r="X33" s="418" t="s">
        <v>155</v>
      </c>
      <c r="Y33" s="418" t="s">
        <v>156</v>
      </c>
      <c r="Z33" s="418" t="s">
        <v>157</v>
      </c>
      <c r="AA33" s="418" t="s">
        <v>72</v>
      </c>
      <c r="AB33" s="418" t="s">
        <v>158</v>
      </c>
      <c r="AC33" s="418" t="s">
        <v>159</v>
      </c>
      <c r="AD33" s="234"/>
      <c r="AE33" s="234"/>
      <c r="AF33" s="234"/>
      <c r="AG33" s="234"/>
      <c r="AH33" s="234"/>
      <c r="AI33" s="234"/>
      <c r="AJ33" s="234"/>
    </row>
    <row r="34" spans="11:36" ht="13.5">
      <c r="K34" s="417" t="s">
        <v>69</v>
      </c>
      <c r="L34" s="419">
        <v>12.1</v>
      </c>
      <c r="M34" s="419">
        <v>11.7</v>
      </c>
      <c r="N34" s="419">
        <v>10</v>
      </c>
      <c r="O34" s="419">
        <v>9.1</v>
      </c>
      <c r="P34" s="419">
        <v>8.1</v>
      </c>
      <c r="Q34" s="419">
        <v>8</v>
      </c>
      <c r="R34" s="419">
        <v>7.3</v>
      </c>
      <c r="S34" s="419">
        <v>6.7</v>
      </c>
      <c r="T34" s="419">
        <v>6.4</v>
      </c>
      <c r="U34" s="419">
        <v>5.5</v>
      </c>
      <c r="V34" s="419">
        <v>5.3</v>
      </c>
      <c r="W34" s="419">
        <v>5.1</v>
      </c>
      <c r="X34" s="419">
        <v>4.5</v>
      </c>
      <c r="Y34" s="419">
        <v>4.1</v>
      </c>
      <c r="Z34" s="419">
        <v>3.7</v>
      </c>
      <c r="AA34" s="419">
        <v>3.2</v>
      </c>
      <c r="AB34" s="419">
        <v>2.7</v>
      </c>
      <c r="AC34" s="419">
        <v>2.6</v>
      </c>
      <c r="AD34" s="234"/>
      <c r="AE34" s="234"/>
      <c r="AF34" s="234"/>
      <c r="AG34" s="234"/>
      <c r="AH34" s="234"/>
      <c r="AI34" s="234"/>
      <c r="AJ34" s="234"/>
    </row>
    <row r="35" spans="11:36" ht="13.5">
      <c r="K35" s="417" t="s">
        <v>70</v>
      </c>
      <c r="L35" s="419">
        <v>4.7</v>
      </c>
      <c r="M35" s="419">
        <v>4.2</v>
      </c>
      <c r="N35" s="419">
        <v>3.7</v>
      </c>
      <c r="O35" s="419">
        <v>3.2</v>
      </c>
      <c r="P35" s="419">
        <v>2.9</v>
      </c>
      <c r="Q35" s="419">
        <v>2.7</v>
      </c>
      <c r="R35" s="419">
        <v>2.4</v>
      </c>
      <c r="S35" s="419">
        <v>2.1</v>
      </c>
      <c r="T35" s="419">
        <v>2</v>
      </c>
      <c r="U35" s="419">
        <v>1.8</v>
      </c>
      <c r="V35" s="419">
        <v>1.7</v>
      </c>
      <c r="W35" s="419">
        <v>1.6</v>
      </c>
      <c r="X35" s="419">
        <v>1.4</v>
      </c>
      <c r="Y35" s="419">
        <v>1.3</v>
      </c>
      <c r="Z35" s="419">
        <v>1</v>
      </c>
      <c r="AA35" s="419">
        <v>1</v>
      </c>
      <c r="AB35" s="419">
        <v>0.8</v>
      </c>
      <c r="AC35" s="419">
        <v>0.8</v>
      </c>
      <c r="AD35" s="234"/>
      <c r="AE35" s="234"/>
      <c r="AF35" s="234"/>
      <c r="AG35" s="234"/>
      <c r="AH35" s="234"/>
      <c r="AI35" s="234"/>
      <c r="AJ35" s="234"/>
    </row>
  </sheetData>
  <printOptions/>
  <pageMargins left="0.8661417322834646" right="0.5905511811023623" top="0.984251968503937" bottom="0.7874015748031497" header="0.5118110236220472" footer="0.5118110236220472"/>
  <pageSetup horizontalDpi="600" verticalDpi="600" orientation="portrait" paperSize="9" r:id="rId2"/>
  <headerFooter alignWithMargins="0">
    <oddFooter>&amp;C参考：年次推移〔&amp;P/&amp;N〕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5"/>
  <sheetViews>
    <sheetView view="pageBreakPreview" zoomScale="60" workbookViewId="0" topLeftCell="A1">
      <selection activeCell="AA26" sqref="AA26"/>
    </sheetView>
  </sheetViews>
  <sheetFormatPr defaultColWidth="8.875" defaultRowHeight="13.5"/>
  <cols>
    <col min="1" max="1" width="6.125" style="429" customWidth="1"/>
    <col min="2" max="5" width="3.75390625" style="429" customWidth="1"/>
    <col min="6" max="6" width="2.75390625" style="429" customWidth="1"/>
    <col min="7" max="12" width="8.875" style="429" customWidth="1"/>
    <col min="13" max="13" width="16.50390625" style="429" customWidth="1"/>
    <col min="14" max="14" width="8.625" style="429" customWidth="1"/>
    <col min="15" max="16384" width="8.875" style="429" customWidth="1"/>
  </cols>
  <sheetData>
    <row r="1" ht="27.75" customHeight="1">
      <c r="A1" s="445" t="s">
        <v>213</v>
      </c>
    </row>
    <row r="2" spans="1:19" ht="27.75" customHeight="1">
      <c r="A2" s="435"/>
      <c r="O2" s="447"/>
      <c r="P2" s="447"/>
      <c r="Q2" s="447"/>
      <c r="R2" s="447"/>
      <c r="S2" s="447"/>
    </row>
    <row r="3" spans="1:19" ht="18" customHeight="1">
      <c r="A3" s="434" t="s">
        <v>204</v>
      </c>
      <c r="E3" s="429" t="s">
        <v>203</v>
      </c>
      <c r="F3" s="431"/>
      <c r="O3" s="447"/>
      <c r="P3" s="450"/>
      <c r="Q3" s="450" t="s">
        <v>197</v>
      </c>
      <c r="R3" s="447"/>
      <c r="S3" s="447"/>
    </row>
    <row r="4" spans="1:19" ht="17.25" customHeight="1">
      <c r="A4" s="440"/>
      <c r="B4" s="441" t="s">
        <v>200</v>
      </c>
      <c r="C4" s="442" t="s">
        <v>201</v>
      </c>
      <c r="D4" s="443" t="s">
        <v>202</v>
      </c>
      <c r="E4" s="444" t="s">
        <v>198</v>
      </c>
      <c r="F4" s="432"/>
      <c r="G4" s="446" t="s">
        <v>214</v>
      </c>
      <c r="O4" s="447"/>
      <c r="P4" s="451" t="s">
        <v>44</v>
      </c>
      <c r="Q4" s="449">
        <v>8.280882995160972</v>
      </c>
      <c r="R4" s="447"/>
      <c r="S4" s="447"/>
    </row>
    <row r="5" spans="1:19" ht="18" customHeight="1">
      <c r="A5" s="439" t="s">
        <v>17</v>
      </c>
      <c r="B5" s="438">
        <v>15.09433962264151</v>
      </c>
      <c r="C5" s="436">
        <v>16.551724137931036</v>
      </c>
      <c r="D5" s="436">
        <v>9.022556390977442</v>
      </c>
      <c r="E5" s="437">
        <v>13.55620671718333</v>
      </c>
      <c r="F5" s="432"/>
      <c r="O5" s="447"/>
      <c r="P5" s="451" t="s">
        <v>30</v>
      </c>
      <c r="Q5" s="449">
        <v>10.061238843806104</v>
      </c>
      <c r="R5" s="447"/>
      <c r="S5" s="447"/>
    </row>
    <row r="6" spans="1:19" ht="18" customHeight="1">
      <c r="A6" s="439" t="s">
        <v>18</v>
      </c>
      <c r="B6" s="438">
        <v>23.28767123287671</v>
      </c>
      <c r="C6" s="436">
        <v>30</v>
      </c>
      <c r="D6" s="436">
        <v>20.3125</v>
      </c>
      <c r="E6" s="437">
        <v>24.5333904109589</v>
      </c>
      <c r="F6" s="432"/>
      <c r="O6" s="447"/>
      <c r="P6" s="451" t="s">
        <v>4</v>
      </c>
      <c r="Q6" s="449">
        <v>10.419368478109222</v>
      </c>
      <c r="R6" s="447"/>
      <c r="S6" s="447"/>
    </row>
    <row r="7" spans="1:19" ht="18" customHeight="1">
      <c r="A7" s="439" t="s">
        <v>19</v>
      </c>
      <c r="B7" s="438">
        <v>20.588235294117645</v>
      </c>
      <c r="C7" s="436">
        <v>25.49019607843137</v>
      </c>
      <c r="D7" s="436">
        <v>24.074074074074073</v>
      </c>
      <c r="E7" s="437">
        <v>23.384168482207695</v>
      </c>
      <c r="F7" s="432"/>
      <c r="O7" s="447"/>
      <c r="P7" s="451" t="s">
        <v>25</v>
      </c>
      <c r="Q7" s="449">
        <v>11.324555278338956</v>
      </c>
      <c r="R7" s="447"/>
      <c r="S7" s="447"/>
    </row>
    <row r="8" spans="1:19" ht="18" customHeight="1">
      <c r="A8" s="439" t="s">
        <v>20</v>
      </c>
      <c r="B8" s="438">
        <v>18.867924528301888</v>
      </c>
      <c r="C8" s="436">
        <v>17.02127659574468</v>
      </c>
      <c r="D8" s="436">
        <v>12.82051282051282</v>
      </c>
      <c r="E8" s="437">
        <v>16.236571314853126</v>
      </c>
      <c r="F8" s="432"/>
      <c r="O8" s="447"/>
      <c r="P8" s="451" t="s">
        <v>39</v>
      </c>
      <c r="Q8" s="449">
        <v>11.398288164187578</v>
      </c>
      <c r="R8" s="447"/>
      <c r="S8" s="447"/>
    </row>
    <row r="9" spans="1:19" ht="18" customHeight="1">
      <c r="A9" s="439" t="s">
        <v>36</v>
      </c>
      <c r="B9" s="438">
        <v>16.666666666666664</v>
      </c>
      <c r="C9" s="436">
        <v>10.256410256410255</v>
      </c>
      <c r="D9" s="436">
        <v>25.71428571428571</v>
      </c>
      <c r="E9" s="437">
        <v>17.545787545787544</v>
      </c>
      <c r="F9" s="432"/>
      <c r="O9" s="447"/>
      <c r="P9" s="451" t="s">
        <v>28</v>
      </c>
      <c r="Q9" s="449">
        <v>11.794495933806841</v>
      </c>
      <c r="R9" s="447"/>
      <c r="S9" s="447"/>
    </row>
    <row r="10" spans="1:19" ht="18" customHeight="1">
      <c r="A10" s="439" t="s">
        <v>21</v>
      </c>
      <c r="B10" s="438">
        <v>26.190476190476193</v>
      </c>
      <c r="C10" s="436">
        <v>19.565217391304348</v>
      </c>
      <c r="D10" s="436">
        <v>20.588235294117645</v>
      </c>
      <c r="E10" s="437">
        <v>22.11464295863273</v>
      </c>
      <c r="F10" s="432"/>
      <c r="O10" s="447"/>
      <c r="P10" s="451" t="s">
        <v>6</v>
      </c>
      <c r="Q10" s="449">
        <v>11.859735602366982</v>
      </c>
      <c r="R10" s="447"/>
      <c r="S10" s="447"/>
    </row>
    <row r="11" spans="1:19" ht="18" customHeight="1">
      <c r="A11" s="439" t="s">
        <v>22</v>
      </c>
      <c r="B11" s="438">
        <v>22.22222222222222</v>
      </c>
      <c r="C11" s="436">
        <v>14.02439024390244</v>
      </c>
      <c r="D11" s="436">
        <v>20.35928143712575</v>
      </c>
      <c r="E11" s="437">
        <v>18.86863130108347</v>
      </c>
      <c r="F11" s="432"/>
      <c r="O11" s="447"/>
      <c r="P11" s="451" t="s">
        <v>15</v>
      </c>
      <c r="Q11" s="449">
        <v>12.599557715070132</v>
      </c>
      <c r="R11" s="447"/>
      <c r="S11" s="447"/>
    </row>
    <row r="12" spans="1:19" ht="18" customHeight="1">
      <c r="A12" s="439" t="s">
        <v>23</v>
      </c>
      <c r="B12" s="438">
        <v>14.61187214611872</v>
      </c>
      <c r="C12" s="436">
        <v>14.218009478672986</v>
      </c>
      <c r="D12" s="436">
        <v>12.224938875305623</v>
      </c>
      <c r="E12" s="437">
        <v>13.684940166699109</v>
      </c>
      <c r="F12" s="432"/>
      <c r="O12" s="447"/>
      <c r="P12" s="451" t="s">
        <v>43</v>
      </c>
      <c r="Q12" s="449">
        <v>12.827753009361672</v>
      </c>
      <c r="R12" s="447"/>
      <c r="S12" s="447"/>
    </row>
    <row r="13" spans="1:19" ht="18" customHeight="1">
      <c r="A13" s="439" t="s">
        <v>24</v>
      </c>
      <c r="B13" s="438">
        <v>16.484926234765876</v>
      </c>
      <c r="C13" s="436">
        <v>16.12002791346825</v>
      </c>
      <c r="D13" s="436">
        <v>13.46018322762509</v>
      </c>
      <c r="E13" s="437">
        <v>15.355045791953069</v>
      </c>
      <c r="F13" s="432"/>
      <c r="O13" s="447"/>
      <c r="P13" s="451" t="s">
        <v>47</v>
      </c>
      <c r="Q13" s="449">
        <v>13.051826584421951</v>
      </c>
      <c r="R13" s="447"/>
      <c r="S13" s="447"/>
    </row>
    <row r="14" spans="1:19" ht="18" customHeight="1">
      <c r="A14" s="439" t="s">
        <v>25</v>
      </c>
      <c r="B14" s="438">
        <v>12.761020881670534</v>
      </c>
      <c r="C14" s="436">
        <v>11.648351648351648</v>
      </c>
      <c r="D14" s="436">
        <v>9.564293304994687</v>
      </c>
      <c r="E14" s="437">
        <v>11.324555278338956</v>
      </c>
      <c r="F14" s="432"/>
      <c r="O14" s="447"/>
      <c r="P14" s="451" t="s">
        <v>26</v>
      </c>
      <c r="Q14" s="449">
        <v>13.103196497691911</v>
      </c>
      <c r="R14" s="447"/>
      <c r="S14" s="447"/>
    </row>
    <row r="15" spans="1:19" ht="18" customHeight="1">
      <c r="A15" s="439" t="s">
        <v>26</v>
      </c>
      <c r="B15" s="438">
        <v>12.637362637362637</v>
      </c>
      <c r="C15" s="436">
        <v>12.727272727272727</v>
      </c>
      <c r="D15" s="436">
        <v>13.944954128440369</v>
      </c>
      <c r="E15" s="437">
        <v>13.103196497691911</v>
      </c>
      <c r="F15" s="432"/>
      <c r="O15" s="447"/>
      <c r="P15" s="451" t="s">
        <v>17</v>
      </c>
      <c r="Q15" s="449">
        <v>13.55620671718333</v>
      </c>
      <c r="R15" s="447"/>
      <c r="S15" s="447"/>
    </row>
    <row r="16" spans="1:19" ht="18" customHeight="1">
      <c r="A16" s="439" t="s">
        <v>37</v>
      </c>
      <c r="B16" s="438">
        <v>18.84057971014493</v>
      </c>
      <c r="C16" s="436">
        <v>19.680851063829788</v>
      </c>
      <c r="D16" s="436">
        <v>12.883435582822086</v>
      </c>
      <c r="E16" s="437">
        <v>17.1349554522656</v>
      </c>
      <c r="F16" s="432"/>
      <c r="O16" s="447"/>
      <c r="P16" s="451" t="s">
        <v>23</v>
      </c>
      <c r="Q16" s="449">
        <v>13.684940166699109</v>
      </c>
      <c r="R16" s="447"/>
      <c r="S16" s="447"/>
    </row>
    <row r="17" spans="1:19" ht="18" customHeight="1">
      <c r="A17" s="439" t="s">
        <v>27</v>
      </c>
      <c r="B17" s="438">
        <v>16.298342541436465</v>
      </c>
      <c r="C17" s="436">
        <v>13.352272727272727</v>
      </c>
      <c r="D17" s="436">
        <v>12.688821752265861</v>
      </c>
      <c r="E17" s="437">
        <v>14.113145673658352</v>
      </c>
      <c r="F17" s="432"/>
      <c r="O17" s="447"/>
      <c r="P17" s="452" t="s">
        <v>38</v>
      </c>
      <c r="Q17" s="449">
        <v>13.768742985331158</v>
      </c>
      <c r="R17" s="447"/>
      <c r="S17" s="447"/>
    </row>
    <row r="18" spans="1:19" ht="18" customHeight="1">
      <c r="A18" s="439" t="s">
        <v>28</v>
      </c>
      <c r="B18" s="438">
        <v>15.878378378378377</v>
      </c>
      <c r="C18" s="436">
        <v>9.539473684210527</v>
      </c>
      <c r="D18" s="436">
        <v>9.965635738831615</v>
      </c>
      <c r="E18" s="437">
        <v>11.794495933806841</v>
      </c>
      <c r="F18" s="432"/>
      <c r="O18" s="447"/>
      <c r="P18" s="451" t="s">
        <v>41</v>
      </c>
      <c r="Q18" s="449">
        <v>13.806599621266784</v>
      </c>
      <c r="R18" s="447"/>
      <c r="S18" s="447"/>
    </row>
    <row r="19" spans="1:19" ht="18" customHeight="1">
      <c r="A19" s="439" t="s">
        <v>29</v>
      </c>
      <c r="B19" s="438">
        <v>17.20779220779221</v>
      </c>
      <c r="C19" s="436">
        <v>16.423357664233578</v>
      </c>
      <c r="D19" s="436">
        <v>15.932203389830507</v>
      </c>
      <c r="E19" s="437">
        <v>16.521117753952097</v>
      </c>
      <c r="F19" s="432"/>
      <c r="O19" s="447"/>
      <c r="P19" s="451" t="s">
        <v>27</v>
      </c>
      <c r="Q19" s="449">
        <v>14.113145673658352</v>
      </c>
      <c r="R19" s="447"/>
      <c r="S19" s="447"/>
    </row>
    <row r="20" spans="1:19" ht="18" customHeight="1">
      <c r="A20" s="439" t="s">
        <v>30</v>
      </c>
      <c r="B20" s="438">
        <v>11.585365853658537</v>
      </c>
      <c r="C20" s="436">
        <v>8.893709327548807</v>
      </c>
      <c r="D20" s="436">
        <v>9.70464135021097</v>
      </c>
      <c r="E20" s="437">
        <v>10.061238843806104</v>
      </c>
      <c r="F20" s="432"/>
      <c r="O20" s="447"/>
      <c r="P20" s="451" t="s">
        <v>3</v>
      </c>
      <c r="Q20" s="449">
        <v>14.44162349847367</v>
      </c>
      <c r="R20" s="447"/>
      <c r="S20" s="447"/>
    </row>
    <row r="21" spans="1:19" ht="18" customHeight="1">
      <c r="A21" s="439" t="s">
        <v>31</v>
      </c>
      <c r="B21" s="438">
        <v>16.91810344827586</v>
      </c>
      <c r="C21" s="436">
        <v>15.828877005347595</v>
      </c>
      <c r="D21" s="436">
        <v>15.547703180212014</v>
      </c>
      <c r="E21" s="437">
        <v>16.09822787794516</v>
      </c>
      <c r="F21" s="432"/>
      <c r="O21" s="447"/>
      <c r="P21" s="451" t="s">
        <v>5</v>
      </c>
      <c r="Q21" s="449">
        <v>14.754185936186488</v>
      </c>
      <c r="R21" s="447"/>
      <c r="S21" s="447"/>
    </row>
    <row r="22" spans="1:19" ht="18" customHeight="1">
      <c r="A22" s="439" t="s">
        <v>32</v>
      </c>
      <c r="B22" s="438">
        <v>27.722772277227726</v>
      </c>
      <c r="C22" s="436">
        <v>19.607843137254903</v>
      </c>
      <c r="D22" s="436">
        <v>18.072289156626507</v>
      </c>
      <c r="E22" s="437">
        <v>21.800968190369712</v>
      </c>
      <c r="F22" s="432"/>
      <c r="G22" s="446" t="s">
        <v>214</v>
      </c>
      <c r="O22" s="447"/>
      <c r="P22" s="451" t="s">
        <v>33</v>
      </c>
      <c r="Q22" s="449">
        <v>14.795028049558006</v>
      </c>
      <c r="R22" s="447"/>
      <c r="S22" s="447"/>
    </row>
    <row r="23" spans="1:19" ht="18" customHeight="1">
      <c r="A23" s="439" t="s">
        <v>33</v>
      </c>
      <c r="B23" s="438">
        <v>12.623869021973288</v>
      </c>
      <c r="C23" s="436">
        <v>13.245931283905968</v>
      </c>
      <c r="D23" s="436">
        <v>18.515283842794762</v>
      </c>
      <c r="E23" s="437">
        <v>14.795028049558006</v>
      </c>
      <c r="F23" s="432"/>
      <c r="O23" s="447"/>
      <c r="P23" s="451" t="s">
        <v>2</v>
      </c>
      <c r="Q23" s="449">
        <v>15.062470436598288</v>
      </c>
      <c r="R23" s="447"/>
      <c r="S23" s="447"/>
    </row>
    <row r="24" spans="1:19" ht="18" customHeight="1">
      <c r="A24" s="439" t="s">
        <v>34</v>
      </c>
      <c r="B24" s="438">
        <v>18.22871883061049</v>
      </c>
      <c r="C24" s="436">
        <v>18.272425249169437</v>
      </c>
      <c r="D24" s="436">
        <v>14.492078285181734</v>
      </c>
      <c r="E24" s="437">
        <v>16.997740788320552</v>
      </c>
      <c r="F24" s="432"/>
      <c r="O24" s="447"/>
      <c r="P24" s="451" t="s">
        <v>35</v>
      </c>
      <c r="Q24" s="449">
        <v>15.342855214072992</v>
      </c>
      <c r="R24" s="447"/>
      <c r="S24" s="447"/>
    </row>
    <row r="25" spans="1:19" ht="18" customHeight="1">
      <c r="A25" s="439" t="s">
        <v>43</v>
      </c>
      <c r="B25" s="438">
        <v>16.397228637413395</v>
      </c>
      <c r="C25" s="436">
        <v>12.652068126520682</v>
      </c>
      <c r="D25" s="436">
        <v>9.433962264150944</v>
      </c>
      <c r="E25" s="437">
        <v>12.827753009361672</v>
      </c>
      <c r="F25" s="432"/>
      <c r="O25" s="447"/>
      <c r="P25" s="451" t="s">
        <v>24</v>
      </c>
      <c r="Q25" s="449">
        <v>15.355045791953069</v>
      </c>
      <c r="R25" s="447"/>
      <c r="S25" s="447"/>
    </row>
    <row r="26" spans="1:19" ht="18" customHeight="1">
      <c r="A26" s="439" t="s">
        <v>47</v>
      </c>
      <c r="B26" s="438">
        <v>12.469237079573421</v>
      </c>
      <c r="C26" s="436">
        <v>12.858249419054996</v>
      </c>
      <c r="D26" s="436">
        <v>13.827993254637436</v>
      </c>
      <c r="E26" s="437">
        <v>13.051826584421951</v>
      </c>
      <c r="F26" s="432"/>
      <c r="O26" s="447"/>
      <c r="P26" s="451" t="s">
        <v>31</v>
      </c>
      <c r="Q26" s="449">
        <v>16.09822787794516</v>
      </c>
      <c r="R26" s="447"/>
      <c r="S26" s="447"/>
    </row>
    <row r="27" spans="1:19" ht="18" customHeight="1">
      <c r="A27" s="439" t="s">
        <v>44</v>
      </c>
      <c r="B27" s="438">
        <v>8.501683501683502</v>
      </c>
      <c r="C27" s="436">
        <v>9.395424836601308</v>
      </c>
      <c r="D27" s="436">
        <v>6.945540647198106</v>
      </c>
      <c r="E27" s="437">
        <v>8.280882995160972</v>
      </c>
      <c r="F27" s="432"/>
      <c r="O27" s="447"/>
      <c r="P27" s="451" t="s">
        <v>20</v>
      </c>
      <c r="Q27" s="449">
        <v>16.236571314853126</v>
      </c>
      <c r="R27" s="447"/>
      <c r="S27" s="447"/>
    </row>
    <row r="28" spans="1:19" ht="18" customHeight="1">
      <c r="A28" s="439" t="s">
        <v>42</v>
      </c>
      <c r="B28" s="438">
        <v>18.78306878306878</v>
      </c>
      <c r="C28" s="436">
        <v>13.019390581717452</v>
      </c>
      <c r="D28" s="436">
        <v>18.005540166204987</v>
      </c>
      <c r="E28" s="437">
        <v>16.60266651033041</v>
      </c>
      <c r="F28" s="432"/>
      <c r="O28" s="447"/>
      <c r="P28" s="451" t="s">
        <v>29</v>
      </c>
      <c r="Q28" s="449">
        <v>16.521117753952097</v>
      </c>
      <c r="R28" s="447"/>
      <c r="S28" s="447"/>
    </row>
    <row r="29" spans="1:19" ht="18" customHeight="1">
      <c r="A29" s="439" t="s">
        <v>41</v>
      </c>
      <c r="B29" s="438">
        <v>15.306122448979592</v>
      </c>
      <c r="C29" s="436">
        <v>14.675767918088736</v>
      </c>
      <c r="D29" s="436">
        <v>11.437908496732026</v>
      </c>
      <c r="E29" s="437">
        <v>13.806599621266784</v>
      </c>
      <c r="F29" s="432"/>
      <c r="O29" s="447"/>
      <c r="P29" s="451" t="s">
        <v>42</v>
      </c>
      <c r="Q29" s="449">
        <v>16.60266651033041</v>
      </c>
      <c r="R29" s="447"/>
      <c r="S29" s="447"/>
    </row>
    <row r="30" spans="1:19" ht="18" customHeight="1">
      <c r="A30" s="439" t="s">
        <v>40</v>
      </c>
      <c r="B30" s="438">
        <v>28.125</v>
      </c>
      <c r="C30" s="436">
        <v>27.27272727272727</v>
      </c>
      <c r="D30" s="436">
        <v>5.128205128205128</v>
      </c>
      <c r="E30" s="437">
        <v>20.1753108003108</v>
      </c>
      <c r="F30" s="432"/>
      <c r="O30" s="447"/>
      <c r="P30" s="451" t="s">
        <v>1</v>
      </c>
      <c r="Q30" s="449">
        <v>16.82848849629282</v>
      </c>
      <c r="R30" s="447"/>
      <c r="S30" s="447"/>
    </row>
    <row r="31" spans="1:19" ht="18" customHeight="1">
      <c r="A31" s="439" t="s">
        <v>2</v>
      </c>
      <c r="B31" s="438">
        <v>15.750169721656485</v>
      </c>
      <c r="C31" s="436">
        <v>16.073781291172594</v>
      </c>
      <c r="D31" s="436">
        <v>13.363460296965785</v>
      </c>
      <c r="E31" s="437">
        <v>15.062470436598288</v>
      </c>
      <c r="F31" s="432"/>
      <c r="O31" s="447"/>
      <c r="P31" s="451" t="s">
        <v>34</v>
      </c>
      <c r="Q31" s="449">
        <v>16.997740788320552</v>
      </c>
      <c r="R31" s="447"/>
      <c r="S31" s="447"/>
    </row>
    <row r="32" spans="1:19" ht="18" customHeight="1">
      <c r="A32" s="439" t="s">
        <v>3</v>
      </c>
      <c r="B32" s="438">
        <v>14.233907524932004</v>
      </c>
      <c r="C32" s="436">
        <v>12.769953051643194</v>
      </c>
      <c r="D32" s="436">
        <v>16.321009918845807</v>
      </c>
      <c r="E32" s="437">
        <v>14.44162349847367</v>
      </c>
      <c r="F32" s="432"/>
      <c r="O32" s="447"/>
      <c r="P32" s="451" t="s">
        <v>37</v>
      </c>
      <c r="Q32" s="449">
        <v>17.1349554522656</v>
      </c>
      <c r="R32" s="447"/>
      <c r="S32" s="447"/>
    </row>
    <row r="33" spans="1:19" ht="18" customHeight="1">
      <c r="A33" s="439" t="s">
        <v>4</v>
      </c>
      <c r="B33" s="438">
        <v>10.817031070195627</v>
      </c>
      <c r="C33" s="436">
        <v>11.449579831932773</v>
      </c>
      <c r="D33" s="436">
        <v>8.99149453219927</v>
      </c>
      <c r="E33" s="437">
        <v>10.419368478109222</v>
      </c>
      <c r="F33" s="432"/>
      <c r="O33" s="447"/>
      <c r="P33" s="451" t="s">
        <v>36</v>
      </c>
      <c r="Q33" s="449">
        <v>17.545787545787544</v>
      </c>
      <c r="R33" s="447"/>
      <c r="S33" s="447"/>
    </row>
    <row r="34" spans="1:19" ht="18" customHeight="1">
      <c r="A34" s="439" t="s">
        <v>5</v>
      </c>
      <c r="B34" s="438">
        <v>14.93624772313297</v>
      </c>
      <c r="C34" s="436">
        <v>13.911290322580644</v>
      </c>
      <c r="D34" s="436">
        <v>15.41501976284585</v>
      </c>
      <c r="E34" s="437">
        <v>14.754185936186488</v>
      </c>
      <c r="F34" s="432"/>
      <c r="O34" s="447"/>
      <c r="P34" s="451" t="s">
        <v>22</v>
      </c>
      <c r="Q34" s="449">
        <v>18.86863130108347</v>
      </c>
      <c r="R34" s="447"/>
      <c r="S34" s="447"/>
    </row>
    <row r="35" spans="1:19" ht="18" customHeight="1">
      <c r="A35" s="439" t="s">
        <v>1</v>
      </c>
      <c r="B35" s="438">
        <v>20.307692307692307</v>
      </c>
      <c r="C35" s="436">
        <v>15.699658703071673</v>
      </c>
      <c r="D35" s="436">
        <v>14.47811447811448</v>
      </c>
      <c r="E35" s="437">
        <v>16.82848849629282</v>
      </c>
      <c r="F35" s="432"/>
      <c r="O35" s="447"/>
      <c r="P35" s="451" t="s">
        <v>40</v>
      </c>
      <c r="Q35" s="449">
        <v>20.1753108003108</v>
      </c>
      <c r="R35" s="447"/>
      <c r="S35" s="447"/>
    </row>
    <row r="36" spans="1:19" ht="18" customHeight="1">
      <c r="A36" s="439" t="s">
        <v>15</v>
      </c>
      <c r="B36" s="438">
        <v>11.409395973154362</v>
      </c>
      <c r="C36" s="436">
        <v>12.557077625570775</v>
      </c>
      <c r="D36" s="436">
        <v>13.83219954648526</v>
      </c>
      <c r="E36" s="437">
        <v>12.599557715070132</v>
      </c>
      <c r="F36" s="432"/>
      <c r="O36" s="447"/>
      <c r="P36" s="451" t="s">
        <v>32</v>
      </c>
      <c r="Q36" s="449">
        <v>21.800968190369712</v>
      </c>
      <c r="R36" s="447"/>
      <c r="S36" s="447"/>
    </row>
    <row r="37" spans="1:19" ht="18" customHeight="1">
      <c r="A37" s="439" t="s">
        <v>6</v>
      </c>
      <c r="B37" s="438">
        <v>14.37908496732026</v>
      </c>
      <c r="C37" s="436">
        <v>8.955223880597014</v>
      </c>
      <c r="D37" s="436">
        <v>12.244897959183673</v>
      </c>
      <c r="E37" s="437">
        <v>11.859735602366982</v>
      </c>
      <c r="F37" s="432"/>
      <c r="O37" s="447"/>
      <c r="P37" s="451" t="s">
        <v>21</v>
      </c>
      <c r="Q37" s="449">
        <v>22.11464295863273</v>
      </c>
      <c r="R37" s="447"/>
      <c r="S37" s="447"/>
    </row>
    <row r="38" spans="1:19" ht="18" customHeight="1">
      <c r="A38" s="439" t="s">
        <v>35</v>
      </c>
      <c r="B38" s="438">
        <v>16.61510464058235</v>
      </c>
      <c r="C38" s="436">
        <v>15.163283318623124</v>
      </c>
      <c r="D38" s="436">
        <v>14.250177683013504</v>
      </c>
      <c r="E38" s="437">
        <v>15.342855214072992</v>
      </c>
      <c r="F38" s="432"/>
      <c r="O38" s="447"/>
      <c r="P38" s="451" t="s">
        <v>19</v>
      </c>
      <c r="Q38" s="449">
        <v>23.384168482207695</v>
      </c>
      <c r="R38" s="447"/>
      <c r="S38" s="447"/>
    </row>
    <row r="39" spans="1:19" ht="18" customHeight="1">
      <c r="A39" s="439" t="s">
        <v>199</v>
      </c>
      <c r="B39" s="438">
        <v>11.150029188558085</v>
      </c>
      <c r="C39" s="436">
        <v>11.117849201536284</v>
      </c>
      <c r="D39" s="436">
        <v>11.926986102468367</v>
      </c>
      <c r="E39" s="437">
        <v>11.398288164187578</v>
      </c>
      <c r="F39" s="432"/>
      <c r="O39" s="447"/>
      <c r="P39" s="451" t="s">
        <v>18</v>
      </c>
      <c r="Q39" s="449">
        <v>24.5333904109589</v>
      </c>
      <c r="R39" s="447"/>
      <c r="S39" s="447"/>
    </row>
    <row r="40" spans="1:19" s="433" customFormat="1" ht="21" customHeight="1">
      <c r="A40" s="439" t="s">
        <v>38</v>
      </c>
      <c r="B40" s="438">
        <v>14.43184867185404</v>
      </c>
      <c r="C40" s="436">
        <v>13.635438572688422</v>
      </c>
      <c r="D40" s="436">
        <v>13.238941711451012</v>
      </c>
      <c r="E40" s="437">
        <v>13.768742985331158</v>
      </c>
      <c r="O40" s="448"/>
      <c r="P40" s="448"/>
      <c r="Q40" s="448"/>
      <c r="R40" s="448"/>
      <c r="S40" s="448"/>
    </row>
    <row r="41" spans="15:19" ht="18" customHeight="1">
      <c r="O41" s="447"/>
      <c r="P41" s="447"/>
      <c r="Q41" s="447"/>
      <c r="R41" s="447"/>
      <c r="S41" s="447"/>
    </row>
    <row r="42" spans="15:19" ht="18" customHeight="1">
      <c r="O42" s="447"/>
      <c r="P42" s="447"/>
      <c r="Q42" s="447"/>
      <c r="R42" s="447"/>
      <c r="S42" s="447"/>
    </row>
    <row r="43" ht="18" customHeight="1"/>
    <row r="65" ht="13.5">
      <c r="F65" s="430"/>
    </row>
  </sheetData>
  <printOptions horizontalCentered="1"/>
  <pageMargins left="0.7874015748031497" right="0.5905511811023623" top="0.7874015748031497" bottom="0.7874015748031497" header="0.5118110236220472" footer="0.5905511811023623"/>
  <pageSetup horizontalDpi="600" verticalDpi="600" orientation="portrait" paperSize="9" scale="95" r:id="rId2"/>
  <headerFooter alignWithMargins="0">
    <oddFooter>&amp;C参考：過去3年間の平均値〔&amp;P/1〕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静岡県民生部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こども家庭課</dc:creator>
  <cp:keywords/>
  <dc:description/>
  <cp:lastModifiedBy>00253472</cp:lastModifiedBy>
  <cp:lastPrinted>2014-09-11T00:52:56Z</cp:lastPrinted>
  <dcterms:created xsi:type="dcterms:W3CDTF">1998-04-21T07:51:33Z</dcterms:created>
  <dcterms:modified xsi:type="dcterms:W3CDTF">2014-09-24T01:45:07Z</dcterms:modified>
  <cp:category/>
  <cp:version/>
  <cp:contentType/>
  <cp:contentStatus/>
</cp:coreProperties>
</file>